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240" yWindow="40" windowWidth="17220" windowHeight="11560" tabRatio="640" activeTab="1"/>
  </bookViews>
  <sheets>
    <sheet name="E1 Rates &amp; Charges - Notes" sheetId="6" r:id="rId1"/>
    <sheet name="E1 Rates &amp; Charges" sheetId="9" r:id="rId2"/>
    <sheet name="Sheet2" sheetId="2" r:id="rId3"/>
    <sheet name="Sheet3" sheetId="3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2" i="9" l="1"/>
  <c r="H40" i="9"/>
  <c r="H22" i="9"/>
  <c r="H29" i="9"/>
  <c r="H31" i="9"/>
  <c r="S29" i="9"/>
  <c r="R29" i="9"/>
  <c r="Q29" i="9"/>
  <c r="P29" i="9"/>
  <c r="O29" i="9"/>
  <c r="N29" i="9"/>
  <c r="M29" i="9"/>
  <c r="L29" i="9"/>
  <c r="K29" i="9"/>
  <c r="J29" i="9"/>
  <c r="J20" i="9"/>
  <c r="K20" i="9"/>
  <c r="L20" i="9"/>
  <c r="M20" i="9"/>
  <c r="N20" i="9"/>
  <c r="O20" i="9"/>
  <c r="P20" i="9"/>
  <c r="Q20" i="9"/>
  <c r="R20" i="9"/>
  <c r="S20" i="9"/>
  <c r="H13" i="9"/>
  <c r="J11" i="9"/>
  <c r="K11" i="9"/>
  <c r="K13" i="9"/>
  <c r="J41" i="9"/>
  <c r="K41" i="9"/>
  <c r="J39" i="9"/>
  <c r="K39" i="9"/>
  <c r="L39" i="9"/>
  <c r="M39" i="9"/>
  <c r="N39" i="9"/>
  <c r="O39" i="9"/>
  <c r="P39" i="9"/>
  <c r="Q39" i="9"/>
  <c r="R39" i="9"/>
  <c r="S39" i="9"/>
  <c r="J18" i="9"/>
  <c r="J22" i="9"/>
  <c r="J31" i="9"/>
  <c r="K18" i="9"/>
  <c r="K22" i="9"/>
  <c r="K31" i="9"/>
  <c r="L18" i="9"/>
  <c r="L22" i="9"/>
  <c r="L31" i="9"/>
  <c r="J40" i="9"/>
  <c r="K40" i="9"/>
  <c r="L11" i="9"/>
  <c r="J7" i="9"/>
  <c r="K7" i="9"/>
  <c r="L7" i="9"/>
  <c r="M7" i="9"/>
  <c r="N7" i="9"/>
  <c r="O7" i="9"/>
  <c r="P7" i="9"/>
  <c r="Q7" i="9"/>
  <c r="R7" i="9"/>
  <c r="S7" i="9"/>
  <c r="J41" i="6"/>
  <c r="K41" i="6"/>
  <c r="L41" i="6"/>
  <c r="M41" i="6"/>
  <c r="N41" i="6"/>
  <c r="O41" i="6"/>
  <c r="P41" i="6"/>
  <c r="Q41" i="6"/>
  <c r="R41" i="6"/>
  <c r="S41" i="6"/>
  <c r="J39" i="6"/>
  <c r="K39" i="6"/>
  <c r="L39" i="6"/>
  <c r="M39" i="6"/>
  <c r="N39" i="6"/>
  <c r="O39" i="6"/>
  <c r="P39" i="6"/>
  <c r="Q39" i="6"/>
  <c r="R39" i="6"/>
  <c r="S39" i="6"/>
  <c r="J11" i="6"/>
  <c r="K11" i="6"/>
  <c r="L11" i="6"/>
  <c r="M11" i="6"/>
  <c r="N11" i="6"/>
  <c r="O11" i="6"/>
  <c r="P11" i="6"/>
  <c r="Q11" i="6"/>
  <c r="J18" i="6"/>
  <c r="K18" i="6"/>
  <c r="L18" i="6"/>
  <c r="M18" i="6"/>
  <c r="N18" i="6"/>
  <c r="O18" i="6"/>
  <c r="P18" i="6"/>
  <c r="Q18" i="6"/>
  <c r="Q34" i="6"/>
  <c r="Q29" i="6"/>
  <c r="J7" i="6"/>
  <c r="K7" i="6"/>
  <c r="L7" i="6"/>
  <c r="M7" i="6"/>
  <c r="N7" i="6"/>
  <c r="O7" i="6"/>
  <c r="P7" i="6"/>
  <c r="Q7" i="6"/>
  <c r="R7" i="6"/>
  <c r="S7" i="6"/>
  <c r="K35" i="9"/>
  <c r="L41" i="9"/>
  <c r="L42" i="9"/>
  <c r="R18" i="6"/>
  <c r="S18" i="6"/>
  <c r="Q22" i="6"/>
  <c r="Q31" i="6"/>
  <c r="M41" i="9"/>
  <c r="N41" i="9"/>
  <c r="O41" i="9"/>
  <c r="P41" i="9"/>
  <c r="Q41" i="9"/>
  <c r="R41" i="9"/>
  <c r="S41" i="9"/>
  <c r="K42" i="9"/>
  <c r="H35" i="9"/>
  <c r="H36" i="9"/>
  <c r="J34" i="9"/>
  <c r="Q13" i="6"/>
  <c r="Q35" i="6"/>
  <c r="Q36" i="6"/>
  <c r="R34" i="6"/>
  <c r="Q42" i="6"/>
  <c r="Q40" i="6"/>
  <c r="R11" i="6"/>
  <c r="S11" i="6"/>
  <c r="L13" i="9"/>
  <c r="L35" i="9"/>
  <c r="M11" i="9"/>
  <c r="M18" i="9"/>
  <c r="J13" i="9"/>
  <c r="J35" i="9"/>
  <c r="L40" i="9"/>
  <c r="J42" i="9"/>
  <c r="J36" i="9"/>
  <c r="K34" i="9"/>
  <c r="K36" i="9"/>
  <c r="L34" i="9"/>
  <c r="L36" i="9"/>
  <c r="M34" i="9"/>
  <c r="N18" i="9"/>
  <c r="M22" i="9"/>
  <c r="M31" i="9"/>
  <c r="M42" i="9"/>
  <c r="M40" i="9"/>
  <c r="N11" i="9"/>
  <c r="M13" i="9"/>
  <c r="M35" i="9"/>
  <c r="O11" i="9"/>
  <c r="N42" i="9"/>
  <c r="N13" i="9"/>
  <c r="N22" i="9"/>
  <c r="N31" i="9"/>
  <c r="N35" i="9"/>
  <c r="N40" i="9"/>
  <c r="O18" i="9"/>
  <c r="M36" i="9"/>
  <c r="N34" i="9"/>
  <c r="O42" i="9"/>
  <c r="O13" i="9"/>
  <c r="O22" i="9"/>
  <c r="O31" i="9"/>
  <c r="O35" i="9"/>
  <c r="P11" i="9"/>
  <c r="O40" i="9"/>
  <c r="N36" i="9"/>
  <c r="O34" i="9"/>
  <c r="P18" i="9"/>
  <c r="P42" i="9"/>
  <c r="P13" i="9"/>
  <c r="P22" i="9"/>
  <c r="P31" i="9"/>
  <c r="P35" i="9"/>
  <c r="P40" i="9"/>
  <c r="Q11" i="9"/>
  <c r="Q18" i="9"/>
  <c r="O36" i="9"/>
  <c r="P34" i="9"/>
  <c r="P36" i="9"/>
  <c r="Q34" i="9"/>
  <c r="Q13" i="9"/>
  <c r="Q22" i="9"/>
  <c r="Q31" i="9"/>
  <c r="Q35" i="9"/>
  <c r="Q36" i="9"/>
  <c r="R34" i="9"/>
  <c r="R18" i="9"/>
  <c r="R11" i="9"/>
  <c r="Q40" i="9"/>
  <c r="Q42" i="9"/>
  <c r="R40" i="9"/>
  <c r="S11" i="9"/>
  <c r="R42" i="9"/>
  <c r="R13" i="9"/>
  <c r="R22" i="9"/>
  <c r="R31" i="9"/>
  <c r="S18" i="9"/>
  <c r="S22" i="9"/>
  <c r="S31" i="9"/>
  <c r="R35" i="9"/>
  <c r="R36" i="9"/>
  <c r="S34" i="9"/>
  <c r="S13" i="9"/>
  <c r="S35" i="9"/>
  <c r="S36" i="9"/>
  <c r="S42" i="9"/>
  <c r="S40" i="9"/>
</calcChain>
</file>

<file path=xl/comments1.xml><?xml version="1.0" encoding="utf-8"?>
<comments xmlns="http://schemas.openxmlformats.org/spreadsheetml/2006/main">
  <authors>
    <author>VJ Rogers</author>
  </authors>
  <commentList>
    <comment ref="E9" authorId="0">
      <text>
        <r>
          <rPr>
            <b/>
            <sz val="9"/>
            <color indexed="81"/>
            <rFont val="Tahoma"/>
            <family val="2"/>
          </rPr>
          <t>VJ Rogers:</t>
        </r>
        <r>
          <rPr>
            <sz val="9"/>
            <color indexed="81"/>
            <rFont val="Tahoma"/>
            <family val="2"/>
          </rPr>
          <t xml:space="preserve">
Adjust categories below to suit requirements of your water system.</t>
        </r>
      </text>
    </comment>
  </commentList>
</comments>
</file>

<file path=xl/sharedStrings.xml><?xml version="1.0" encoding="utf-8"?>
<sst xmlns="http://schemas.openxmlformats.org/spreadsheetml/2006/main" count="104" uniqueCount="56">
  <si>
    <t>Accumulated Surplus</t>
  </si>
  <si>
    <t xml:space="preserve">Water Supply System: </t>
  </si>
  <si>
    <t>Completed By:</t>
  </si>
  <si>
    <t>Last Update:</t>
  </si>
  <si>
    <t>Revenues</t>
  </si>
  <si>
    <t>Expenses</t>
  </si>
  <si>
    <t xml:space="preserve">For year ended 31st December </t>
  </si>
  <si>
    <t>Adminstration &amp; Operations</t>
  </si>
  <si>
    <t>Accumulated surplus - opening</t>
  </si>
  <si>
    <t>Accumulated surplus - closing</t>
  </si>
  <si>
    <t>To Operating Reserve</t>
  </si>
  <si>
    <t>To Emergency Reserve</t>
  </si>
  <si>
    <t>To Capital Reserve</t>
  </si>
  <si>
    <t xml:space="preserve">To Renewal Reserve </t>
  </si>
  <si>
    <t>Total Admin &amp; Operations &gt;</t>
  </si>
  <si>
    <t>Total Transfers to Reserves</t>
  </si>
  <si>
    <t>Total Revenues &gt;</t>
  </si>
  <si>
    <t>Total Expenditures &gt;</t>
  </si>
  <si>
    <t>Contributions to Reserves</t>
  </si>
  <si>
    <t>Sustainable Rates &amp; Charges</t>
  </si>
  <si>
    <t>Number of Connections</t>
  </si>
  <si>
    <t>Annual Charge per Connection</t>
  </si>
  <si>
    <t>Charge per Cubic metre</t>
  </si>
  <si>
    <t>Water Supplied (Cubic Metres)</t>
  </si>
  <si>
    <t>Revenues from customers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</si>
  <si>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</si>
  <si>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</si>
  <si>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</si>
  <si>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</si>
  <si>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</si>
  <si>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</si>
  <si>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</si>
  <si>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</si>
  <si>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</si>
  <si>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</si>
  <si>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</si>
  <si>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</si>
  <si>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</si>
  <si>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</si>
  <si>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 xml:space="preserve">Adminstration </t>
  </si>
  <si>
    <t>Operations</t>
  </si>
  <si>
    <t>Current Yr</t>
  </si>
  <si>
    <t>% Ann. Incr.</t>
  </si>
  <si>
    <t>Total Adminstration</t>
  </si>
  <si>
    <t>Total Operations</t>
  </si>
  <si>
    <t>Other revenues</t>
  </si>
  <si>
    <t>Net surplus (deficit) in year</t>
  </si>
  <si>
    <t>Total Contributions to Reserves</t>
  </si>
  <si>
    <t>(Operating Account)</t>
  </si>
  <si>
    <t>Continue with Forecast for following years&gt;</t>
  </si>
  <si>
    <t>E1. Forecast for Sustainable Rates &amp; Charges - Notes</t>
  </si>
  <si>
    <t xml:space="preserve">E1. Forecast for Sustainable Rates &amp; Charges </t>
  </si>
  <si>
    <t>4th February 2013</t>
  </si>
  <si>
    <r>
      <rPr>
        <b/>
        <u/>
        <sz val="9"/>
        <color indexed="60"/>
        <rFont val="Calibri"/>
        <family val="2"/>
      </rPr>
      <t>Click Here</t>
    </r>
    <r>
      <rPr>
        <b/>
        <sz val="9"/>
        <color indexed="60"/>
        <rFont val="Calibri"/>
        <family val="2"/>
      </rPr>
      <t xml:space="preserve"> for Comment</t>
    </r>
  </si>
  <si>
    <t xml:space="preserve">For year ended:  </t>
  </si>
  <si>
    <t>31st December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</si>
</sst>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0" formatCode="_-&quot;$&quot;* #,##0.00_-;\-&quot;$&quot;* #,##0.00_-;_-&quot;$&quot;* &quot;-&quot;??_-;_-@_-"/>
    <numFmt numFmtId="172" formatCode="_-&quot;$&quot;* #,##0_-;\-&quot;$&quot;* #,##0_-;_-&quot;$&quot;* &quot;-&quot;??_-;_-@_-"/>
    <numFmt numFmtId="173" formatCode="0.0%"/>
  </numFmts>
  <fonts count="23" x14ac:knownFonts="1">
    <font>
      <sz val="11"/>
      <color theme="1"/>
      <name val="Calibri"/>
      <family val="2"/>
      <scheme val="minor"/>
    </font>
    <font>
      <b/>
      <sz val="9"/>
      <color indexed="60"/>
      <name val="Calibri"/>
      <family val="2"/>
    </font>
    <font>
      <b/>
      <u/>
      <sz val="9"/>
      <color indexed="6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9"/>
      <color theme="5" tint="-0.49998474074526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5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FEE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170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/>
    <xf numFmtId="0" fontId="0" fillId="0" borderId="1" xfId="0" applyBorder="1"/>
    <xf numFmtId="0" fontId="6" fillId="3" borderId="0" xfId="0" applyFont="1" applyFill="1"/>
    <xf numFmtId="0" fontId="0" fillId="3" borderId="0" xfId="0" applyFill="1"/>
    <xf numFmtId="0" fontId="7" fillId="3" borderId="0" xfId="0" applyFont="1" applyFill="1"/>
    <xf numFmtId="0" fontId="6" fillId="3" borderId="0" xfId="0" applyFont="1" applyFill="1" applyBorder="1"/>
    <xf numFmtId="0" fontId="0" fillId="3" borderId="2" xfId="0" applyFill="1" applyBorder="1"/>
    <xf numFmtId="0" fontId="8" fillId="0" borderId="0" xfId="0" applyFont="1" applyAlignment="1">
      <alignment horizontal="right"/>
    </xf>
    <xf numFmtId="0" fontId="0" fillId="0" borderId="0" xfId="0" applyBorder="1"/>
    <xf numFmtId="0" fontId="0" fillId="3" borderId="0" xfId="0" applyFill="1" applyBorder="1"/>
    <xf numFmtId="0" fontId="8" fillId="0" borderId="0" xfId="0" applyFont="1" applyBorder="1"/>
    <xf numFmtId="0" fontId="7" fillId="0" borderId="0" xfId="0" applyFont="1" applyBorder="1"/>
    <xf numFmtId="0" fontId="9" fillId="3" borderId="0" xfId="0" applyFont="1" applyFill="1"/>
    <xf numFmtId="0" fontId="8" fillId="3" borderId="0" xfId="0" applyFont="1" applyFill="1" applyAlignment="1">
      <alignment horizontal="right"/>
    </xf>
    <xf numFmtId="0" fontId="8" fillId="3" borderId="0" xfId="0" applyFont="1" applyFill="1" applyBorder="1"/>
    <xf numFmtId="0" fontId="7" fillId="3" borderId="0" xfId="0" applyFont="1" applyFill="1" applyBorder="1"/>
    <xf numFmtId="0" fontId="0" fillId="3" borderId="3" xfId="0" applyFill="1" applyBorder="1"/>
    <xf numFmtId="0" fontId="8" fillId="0" borderId="0" xfId="0" applyFont="1" applyAlignment="1">
      <alignment horizontal="right"/>
    </xf>
    <xf numFmtId="0" fontId="0" fillId="4" borderId="0" xfId="0" applyFill="1"/>
    <xf numFmtId="0" fontId="0" fillId="4" borderId="0" xfId="0" applyFill="1" applyBorder="1"/>
    <xf numFmtId="172" fontId="8" fillId="3" borderId="0" xfId="1" applyNumberFormat="1" applyFont="1" applyFill="1"/>
    <xf numFmtId="172" fontId="8" fillId="3" borderId="2" xfId="1" applyNumberFormat="1" applyFont="1" applyFill="1" applyBorder="1"/>
    <xf numFmtId="172" fontId="8" fillId="3" borderId="3" xfId="1" applyNumberFormat="1" applyFont="1" applyFill="1" applyBorder="1"/>
    <xf numFmtId="0" fontId="0" fillId="3" borderId="0" xfId="0" applyFont="1" applyFill="1" applyBorder="1"/>
    <xf numFmtId="0" fontId="10" fillId="4" borderId="0" xfId="0" applyFont="1" applyFill="1"/>
    <xf numFmtId="0" fontId="6" fillId="4" borderId="0" xfId="0" applyFont="1" applyFill="1" applyBorder="1"/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11" fillId="3" borderId="0" xfId="0" applyFont="1" applyFill="1"/>
    <xf numFmtId="0" fontId="12" fillId="3" borderId="0" xfId="0" applyFont="1" applyFill="1"/>
    <xf numFmtId="0" fontId="0" fillId="3" borderId="4" xfId="0" applyFill="1" applyBorder="1"/>
    <xf numFmtId="172" fontId="8" fillId="3" borderId="4" xfId="1" applyNumberFormat="1" applyFont="1" applyFill="1" applyBorder="1"/>
    <xf numFmtId="172" fontId="8" fillId="0" borderId="0" xfId="1" applyNumberFormat="1" applyFont="1"/>
    <xf numFmtId="172" fontId="8" fillId="0" borderId="0" xfId="1" applyNumberFormat="1" applyFont="1" applyBorder="1"/>
    <xf numFmtId="172" fontId="8" fillId="4" borderId="0" xfId="1" applyNumberFormat="1" applyFont="1" applyFill="1" applyBorder="1"/>
    <xf numFmtId="172" fontId="8" fillId="3" borderId="0" xfId="1" applyNumberFormat="1" applyFont="1" applyFill="1" applyBorder="1"/>
    <xf numFmtId="0" fontId="13" fillId="3" borderId="0" xfId="0" applyFont="1" applyFill="1" applyBorder="1"/>
    <xf numFmtId="0" fontId="14" fillId="3" borderId="0" xfId="0" applyFont="1" applyFill="1"/>
    <xf numFmtId="0" fontId="14" fillId="3" borderId="0" xfId="0" applyFont="1" applyFill="1" applyBorder="1"/>
    <xf numFmtId="0" fontId="8" fillId="2" borderId="0" xfId="0" applyFont="1" applyFill="1" applyAlignment="1">
      <alignment horizontal="center"/>
    </xf>
    <xf numFmtId="0" fontId="15" fillId="3" borderId="0" xfId="0" applyFont="1" applyFill="1" applyBorder="1"/>
    <xf numFmtId="172" fontId="16" fillId="3" borderId="0" xfId="1" applyNumberFormat="1" applyFont="1" applyFill="1" applyBorder="1"/>
    <xf numFmtId="170" fontId="16" fillId="3" borderId="0" xfId="1" applyNumberFormat="1" applyFont="1" applyFill="1" applyBorder="1"/>
    <xf numFmtId="0" fontId="17" fillId="3" borderId="0" xfId="0" applyFont="1" applyFill="1"/>
    <xf numFmtId="0" fontId="17" fillId="0" borderId="0" xfId="0" applyFont="1"/>
    <xf numFmtId="0" fontId="17" fillId="2" borderId="0" xfId="0" applyFont="1" applyFill="1"/>
    <xf numFmtId="0" fontId="8" fillId="3" borderId="0" xfId="0" applyFont="1" applyFill="1" applyAlignment="1">
      <alignment horizontal="right"/>
    </xf>
    <xf numFmtId="0" fontId="14" fillId="0" borderId="0" xfId="0" applyFont="1"/>
    <xf numFmtId="0" fontId="0" fillId="4" borderId="4" xfId="0" applyFill="1" applyBorder="1"/>
    <xf numFmtId="0" fontId="0" fillId="4" borderId="3" xfId="0" applyFill="1" applyBorder="1"/>
    <xf numFmtId="0" fontId="0" fillId="4" borderId="2" xfId="0" applyFill="1" applyBorder="1"/>
    <xf numFmtId="0" fontId="8" fillId="3" borderId="0" xfId="0" applyFont="1" applyFill="1"/>
    <xf numFmtId="173" fontId="14" fillId="3" borderId="0" xfId="2" applyNumberFormat="1" applyFont="1" applyFill="1" applyBorder="1"/>
    <xf numFmtId="0" fontId="0" fillId="3" borderId="5" xfId="0" applyFill="1" applyBorder="1"/>
    <xf numFmtId="0" fontId="0" fillId="4" borderId="5" xfId="0" applyFill="1" applyBorder="1"/>
    <xf numFmtId="172" fontId="8" fillId="3" borderId="5" xfId="1" applyNumberFormat="1" applyFont="1" applyFill="1" applyBorder="1"/>
    <xf numFmtId="1" fontId="8" fillId="4" borderId="4" xfId="0" applyNumberFormat="1" applyFont="1" applyFill="1" applyBorder="1"/>
    <xf numFmtId="1" fontId="8" fillId="3" borderId="4" xfId="1" applyNumberFormat="1" applyFont="1" applyFill="1" applyBorder="1"/>
    <xf numFmtId="3" fontId="0" fillId="4" borderId="4" xfId="0" applyNumberFormat="1" applyFill="1" applyBorder="1"/>
    <xf numFmtId="3" fontId="8" fillId="3" borderId="4" xfId="1" applyNumberFormat="1" applyFont="1" applyFill="1" applyBorder="1"/>
    <xf numFmtId="0" fontId="18" fillId="3" borderId="3" xfId="0" applyFont="1" applyFill="1" applyBorder="1"/>
    <xf numFmtId="0" fontId="18" fillId="4" borderId="3" xfId="0" applyFont="1" applyFill="1" applyBorder="1"/>
    <xf numFmtId="172" fontId="19" fillId="3" borderId="3" xfId="1" applyNumberFormat="1" applyFont="1" applyFill="1" applyBorder="1"/>
    <xf numFmtId="0" fontId="8" fillId="5" borderId="1" xfId="0" applyFont="1" applyFill="1" applyBorder="1"/>
    <xf numFmtId="0" fontId="0" fillId="5" borderId="1" xfId="0" applyFill="1" applyBorder="1"/>
    <xf numFmtId="0" fontId="8" fillId="5" borderId="0" xfId="0" applyFont="1" applyFill="1" applyAlignment="1">
      <alignment horizontal="right"/>
    </xf>
    <xf numFmtId="0" fontId="7" fillId="5" borderId="1" xfId="0" applyFont="1" applyFill="1" applyBorder="1"/>
    <xf numFmtId="0" fontId="17" fillId="4" borderId="0" xfId="0" applyFont="1" applyFill="1"/>
    <xf numFmtId="0" fontId="9" fillId="4" borderId="0" xfId="0" applyFont="1" applyFill="1"/>
    <xf numFmtId="0" fontId="17" fillId="0" borderId="0" xfId="0" applyFont="1" applyBorder="1"/>
    <xf numFmtId="172" fontId="8" fillId="4" borderId="4" xfId="1" applyNumberFormat="1" applyFont="1" applyFill="1" applyBorder="1"/>
    <xf numFmtId="172" fontId="8" fillId="4" borderId="2" xfId="1" applyNumberFormat="1" applyFont="1" applyFill="1" applyBorder="1"/>
    <xf numFmtId="172" fontId="8" fillId="3" borderId="3" xfId="0" applyNumberFormat="1" applyFont="1" applyFill="1" applyBorder="1"/>
    <xf numFmtId="0" fontId="8" fillId="4" borderId="3" xfId="0" applyFont="1" applyFill="1" applyBorder="1"/>
    <xf numFmtId="172" fontId="8" fillId="3" borderId="2" xfId="0" applyNumberFormat="1" applyFont="1" applyFill="1" applyBorder="1"/>
    <xf numFmtId="0" fontId="8" fillId="4" borderId="2" xfId="0" applyFont="1" applyFill="1" applyBorder="1"/>
    <xf numFmtId="172" fontId="19" fillId="4" borderId="3" xfId="1" applyNumberFormat="1" applyFont="1" applyFill="1" applyBorder="1"/>
    <xf numFmtId="172" fontId="8" fillId="5" borderId="4" xfId="1" applyNumberFormat="1" applyFont="1" applyFill="1" applyBorder="1"/>
    <xf numFmtId="172" fontId="8" fillId="5" borderId="5" xfId="1" applyNumberFormat="1" applyFont="1" applyFill="1" applyBorder="1"/>
    <xf numFmtId="9" fontId="8" fillId="5" borderId="4" xfId="2" applyFont="1" applyFill="1" applyBorder="1"/>
    <xf numFmtId="173" fontId="14" fillId="5" borderId="4" xfId="2" applyNumberFormat="1" applyFont="1" applyFill="1" applyBorder="1"/>
    <xf numFmtId="1" fontId="8" fillId="5" borderId="4" xfId="0" applyNumberFormat="1" applyFont="1" applyFill="1" applyBorder="1"/>
    <xf numFmtId="3" fontId="8" fillId="5" borderId="4" xfId="1" applyNumberFormat="1" applyFont="1" applyFill="1" applyBorder="1"/>
    <xf numFmtId="0" fontId="20" fillId="0" borderId="0" xfId="0" applyFont="1"/>
    <xf numFmtId="0" fontId="9" fillId="3" borderId="0" xfId="0" applyFont="1" applyFill="1" applyAlignment="1">
      <alignment horizontal="center"/>
    </xf>
    <xf numFmtId="0" fontId="17" fillId="0" borderId="6" xfId="0" applyFont="1" applyBorder="1"/>
    <xf numFmtId="0" fontId="0" fillId="0" borderId="6" xfId="0" applyBorder="1"/>
    <xf numFmtId="0" fontId="21" fillId="3" borderId="0" xfId="0" applyFont="1" applyFill="1"/>
    <xf numFmtId="0" fontId="9" fillId="3" borderId="0" xfId="0" applyFont="1" applyFill="1" applyAlignment="1"/>
    <xf numFmtId="0" fontId="22" fillId="0" borderId="0" xfId="0" applyFont="1"/>
    <xf numFmtId="0" fontId="17" fillId="5" borderId="1" xfId="0" applyFont="1" applyFill="1" applyBorder="1"/>
    <xf numFmtId="0" fontId="8" fillId="5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1564640</xdr:colOff>
      <xdr:row>12</xdr:row>
      <xdr:rowOff>76200</xdr:rowOff>
    </xdr:from>
    <xdr:to>
      <xdr:col>9</xdr:col>
      <xdr:colOff>405335</xdr:colOff>
      <xdr:row>13</xdr:row>
      <xdr:rowOff>114300</xdr:rowOff>
    </xdr:to>
    <xdr:sp macro="" textlink="">
      <xdr:nvSpPr>
        <xdr:cNvPr id="2" name="Rectangular Callout 1"/>
        <xdr:cNvSpPr/>
      </xdr:nvSpPr>
      <xdr:spPr>
        <a:xfrm>
          <a:off x="1924050" y="1485900"/>
          <a:ext cx="1803400" cy="228600"/>
        </a:xfrm>
        <a:prstGeom prst="wedgeRectCallout">
          <a:avLst>
            <a:gd name="adj1" fmla="val -72398"/>
            <a:gd name="adj2" fmla="val -40972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lang="en-CA" sz="900">
              <a:solidFill>
                <a:sysClr val="windowText" lastClr="000000"/>
              </a:solidFill>
            </a:rPr>
            <a:t>Adjust to keep Line j positive</a:t>
          </a:r>
        </a:p>
      </xdr:txBody>
    </xdr:sp>
    <xdr:clientData/>
  </xdr:twoCellAnchor>
  <xdr:twoCellAnchor>
    <xdr:from>
      <xdr:col>5</xdr:col>
      <xdr:colOff>38100</xdr:colOff>
      <xdr:row>14</xdr:row>
      <xdr:rowOff>146050</xdr:rowOff>
    </xdr:from>
    <xdr:to>
      <xdr:col>10</xdr:col>
      <xdr:colOff>373298</xdr:colOff>
      <xdr:row>16</xdr:row>
      <xdr:rowOff>25774</xdr:rowOff>
    </xdr:to>
    <xdr:sp macro="" textlink="">
      <xdr:nvSpPr>
        <xdr:cNvPr id="3" name="Rectangular Callout 2"/>
        <xdr:cNvSpPr/>
      </xdr:nvSpPr>
      <xdr:spPr>
        <a:xfrm>
          <a:off x="2463800" y="1924050"/>
          <a:ext cx="2076450" cy="234950"/>
        </a:xfrm>
        <a:prstGeom prst="wedgeRectCallout">
          <a:avLst>
            <a:gd name="adj1" fmla="val -67024"/>
            <a:gd name="adj2" fmla="val 16555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l"/>
          <a:r>
            <a:rPr lang="en-CA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Start from current Operating Budget</a:t>
          </a:r>
        </a:p>
      </xdr:txBody>
    </xdr:sp>
    <xdr:clientData/>
  </xdr:twoCellAnchor>
  <xdr:twoCellAnchor>
    <xdr:from>
      <xdr:col>7</xdr:col>
      <xdr:colOff>406400</xdr:colOff>
      <xdr:row>18</xdr:row>
      <xdr:rowOff>95250</xdr:rowOff>
    </xdr:from>
    <xdr:to>
      <xdr:col>11</xdr:col>
      <xdr:colOff>462292</xdr:colOff>
      <xdr:row>19</xdr:row>
      <xdr:rowOff>102054</xdr:rowOff>
    </xdr:to>
    <xdr:sp macro="" textlink="">
      <xdr:nvSpPr>
        <xdr:cNvPr id="4" name="Rectangular Callout 3"/>
        <xdr:cNvSpPr/>
      </xdr:nvSpPr>
      <xdr:spPr>
        <a:xfrm>
          <a:off x="3117850" y="2794000"/>
          <a:ext cx="1727200" cy="190500"/>
        </a:xfrm>
        <a:prstGeom prst="wedgeRectCallout">
          <a:avLst>
            <a:gd name="adj1" fmla="val -78431"/>
            <a:gd name="adj2" fmla="val -66768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l"/>
          <a:r>
            <a:rPr lang="en-CA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Estimate likely inflation rates</a:t>
          </a:r>
        </a:p>
      </xdr:txBody>
    </xdr:sp>
    <xdr:clientData/>
  </xdr:twoCellAnchor>
  <xdr:twoCellAnchor>
    <xdr:from>
      <xdr:col>5</xdr:col>
      <xdr:colOff>265430</xdr:colOff>
      <xdr:row>23</xdr:row>
      <xdr:rowOff>82550</xdr:rowOff>
    </xdr:from>
    <xdr:to>
      <xdr:col>9</xdr:col>
      <xdr:colOff>436829</xdr:colOff>
      <xdr:row>26</xdr:row>
      <xdr:rowOff>82550</xdr:rowOff>
    </xdr:to>
    <xdr:sp macro="" textlink="">
      <xdr:nvSpPr>
        <xdr:cNvPr id="5" name="Rectangular Callout 4"/>
        <xdr:cNvSpPr/>
      </xdr:nvSpPr>
      <xdr:spPr>
        <a:xfrm>
          <a:off x="2292350" y="3486150"/>
          <a:ext cx="1460500" cy="552450"/>
        </a:xfrm>
        <a:prstGeom prst="wedgeRectCallout">
          <a:avLst>
            <a:gd name="adj1" fmla="val -74878"/>
            <a:gd name="adj2" fmla="val -4791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l"/>
          <a:r>
            <a:rPr lang="en-CA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Refer to forecasts for each reserve account. See other worksheets</a:t>
          </a:r>
        </a:p>
      </xdr:txBody>
    </xdr:sp>
    <xdr:clientData/>
  </xdr:twoCellAnchor>
  <xdr:twoCellAnchor>
    <xdr:from>
      <xdr:col>7</xdr:col>
      <xdr:colOff>259080</xdr:colOff>
      <xdr:row>32</xdr:row>
      <xdr:rowOff>119380</xdr:rowOff>
    </xdr:from>
    <xdr:to>
      <xdr:col>12</xdr:col>
      <xdr:colOff>297180</xdr:colOff>
      <xdr:row>35</xdr:row>
      <xdr:rowOff>158803</xdr:rowOff>
    </xdr:to>
    <xdr:sp macro="" textlink="">
      <xdr:nvSpPr>
        <xdr:cNvPr id="6" name="Rectangular Callout 5"/>
        <xdr:cNvSpPr/>
      </xdr:nvSpPr>
      <xdr:spPr>
        <a:xfrm>
          <a:off x="2997200" y="5200650"/>
          <a:ext cx="2228850" cy="590550"/>
        </a:xfrm>
        <a:prstGeom prst="wedgeRectCallout">
          <a:avLst>
            <a:gd name="adj1" fmla="val -11989"/>
            <a:gd name="adj2" fmla="val 106801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l"/>
          <a:r>
            <a:rPr lang="en-CA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Make forecast of number of connections:</a:t>
          </a:r>
        </a:p>
        <a:p>
          <a:pPr marL="0" indent="0" algn="l"/>
          <a:r>
            <a:rPr lang="en-CA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1. Based on your existing forecast, or</a:t>
          </a:r>
        </a:p>
        <a:p>
          <a:pPr marL="0" indent="0" algn="l"/>
          <a:r>
            <a:rPr lang="en-CA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2.</a:t>
          </a:r>
          <a:r>
            <a:rPr lang="en-CA" sz="9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Assume a consistent annual change</a:t>
          </a:r>
          <a:endParaRPr lang="en-CA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246380</xdr:colOff>
      <xdr:row>41</xdr:row>
      <xdr:rowOff>107950</xdr:rowOff>
    </xdr:from>
    <xdr:to>
      <xdr:col>12</xdr:col>
      <xdr:colOff>392516</xdr:colOff>
      <xdr:row>42</xdr:row>
      <xdr:rowOff>119439</xdr:rowOff>
    </xdr:to>
    <xdr:sp macro="" textlink="">
      <xdr:nvSpPr>
        <xdr:cNvPr id="7" name="Rectangular Callout 6"/>
        <xdr:cNvSpPr/>
      </xdr:nvSpPr>
      <xdr:spPr>
        <a:xfrm>
          <a:off x="3587750" y="6800850"/>
          <a:ext cx="1720850" cy="196850"/>
        </a:xfrm>
        <a:prstGeom prst="wedgeRectCallout">
          <a:avLst>
            <a:gd name="adj1" fmla="val -35613"/>
            <a:gd name="adj2" fmla="val -111859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l"/>
          <a:r>
            <a:rPr lang="en-CA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Make forecast of water supplied</a:t>
          </a:r>
        </a:p>
      </xdr:txBody>
    </xdr:sp>
    <xdr:clientData/>
  </xdr:twoCellAnchor>
  <xdr:twoCellAnchor>
    <xdr:from>
      <xdr:col>12</xdr:col>
      <xdr:colOff>246380</xdr:colOff>
      <xdr:row>19</xdr:row>
      <xdr:rowOff>139700</xdr:rowOff>
    </xdr:from>
    <xdr:to>
      <xdr:col>14</xdr:col>
      <xdr:colOff>525780</xdr:colOff>
      <xdr:row>21</xdr:row>
      <xdr:rowOff>133652</xdr:rowOff>
    </xdr:to>
    <xdr:sp macro="" textlink="">
      <xdr:nvSpPr>
        <xdr:cNvPr id="8" name="Rectangular Callout 7"/>
        <xdr:cNvSpPr/>
      </xdr:nvSpPr>
      <xdr:spPr>
        <a:xfrm>
          <a:off x="5187950" y="3111500"/>
          <a:ext cx="1320800" cy="266700"/>
        </a:xfrm>
        <a:prstGeom prst="wedgeRectCallout">
          <a:avLst>
            <a:gd name="adj1" fmla="val 61406"/>
            <a:gd name="adj2" fmla="val -149405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l"/>
          <a:r>
            <a:rPr lang="en-CA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Example numbers only</a:t>
          </a:r>
        </a:p>
      </xdr:txBody>
    </xdr:sp>
    <xdr:clientData/>
  </xdr:twoCellAnchor>
  <xdr:twoCellAnchor>
    <xdr:from>
      <xdr:col>11</xdr:col>
      <xdr:colOff>322580</xdr:colOff>
      <xdr:row>30</xdr:row>
      <xdr:rowOff>171450</xdr:rowOff>
    </xdr:from>
    <xdr:to>
      <xdr:col>15</xdr:col>
      <xdr:colOff>532211</xdr:colOff>
      <xdr:row>32</xdr:row>
      <xdr:rowOff>57150</xdr:rowOff>
    </xdr:to>
    <xdr:sp macro="" textlink="">
      <xdr:nvSpPr>
        <xdr:cNvPr id="9" name="Rectangular Callout 8"/>
        <xdr:cNvSpPr/>
      </xdr:nvSpPr>
      <xdr:spPr>
        <a:xfrm>
          <a:off x="4724400" y="4870450"/>
          <a:ext cx="2311400" cy="266700"/>
        </a:xfrm>
        <a:prstGeom prst="wedgeRectCallout">
          <a:avLst>
            <a:gd name="adj1" fmla="val 30668"/>
            <a:gd name="adj2" fmla="val 228115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l"/>
          <a:r>
            <a:rPr lang="en-CA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Adjust numbers to keep this line positive</a:t>
          </a:r>
        </a:p>
      </xdr:txBody>
    </xdr:sp>
    <xdr:clientData/>
  </xdr:twoCellAnchor>
  <xdr:twoCellAnchor>
    <xdr:from>
      <xdr:col>10</xdr:col>
      <xdr:colOff>11430</xdr:colOff>
      <xdr:row>8</xdr:row>
      <xdr:rowOff>38100</xdr:rowOff>
    </xdr:from>
    <xdr:to>
      <xdr:col>14</xdr:col>
      <xdr:colOff>165120</xdr:colOff>
      <xdr:row>9</xdr:row>
      <xdr:rowOff>101600</xdr:rowOff>
    </xdr:to>
    <xdr:sp macro="" textlink="">
      <xdr:nvSpPr>
        <xdr:cNvPr id="10" name="Rectangular Callout 9"/>
        <xdr:cNvSpPr/>
      </xdr:nvSpPr>
      <xdr:spPr>
        <a:xfrm>
          <a:off x="3905250" y="914400"/>
          <a:ext cx="2266950" cy="228600"/>
        </a:xfrm>
        <a:prstGeom prst="wedgeRectCallout">
          <a:avLst>
            <a:gd name="adj1" fmla="val -105171"/>
            <a:gd name="adj2" fmla="val 9791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lang="en-CA" sz="900">
              <a:solidFill>
                <a:sysClr val="windowText" lastClr="000000"/>
              </a:solidFill>
            </a:rPr>
            <a:t>Adjust to show steady increase, if required</a:t>
          </a:r>
        </a:p>
      </xdr:txBody>
    </xdr:sp>
    <xdr:clientData/>
  </xdr:twoCellAnchor>
  <xdr:twoCellAnchor>
    <xdr:from>
      <xdr:col>17</xdr:col>
      <xdr:colOff>120650</xdr:colOff>
      <xdr:row>36</xdr:row>
      <xdr:rowOff>25400</xdr:rowOff>
    </xdr:from>
    <xdr:to>
      <xdr:col>18</xdr:col>
      <xdr:colOff>621227</xdr:colOff>
      <xdr:row>37</xdr:row>
      <xdr:rowOff>70247</xdr:rowOff>
    </xdr:to>
    <xdr:sp macro="" textlink="">
      <xdr:nvSpPr>
        <xdr:cNvPr id="11" name="Rectangular Callout 10"/>
        <xdr:cNvSpPr/>
      </xdr:nvSpPr>
      <xdr:spPr>
        <a:xfrm>
          <a:off x="7740650" y="6108700"/>
          <a:ext cx="1047750" cy="196850"/>
        </a:xfrm>
        <a:prstGeom prst="wedgeRectCallout">
          <a:avLst>
            <a:gd name="adj1" fmla="val -58351"/>
            <a:gd name="adj2" fmla="val 20492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l"/>
          <a:r>
            <a:rPr lang="en-CA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Resulting charge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5"/>
  <sheetViews>
    <sheetView topLeftCell="A10" workbookViewId="0">
      <selection activeCell="R3" sqref="R3"/>
    </sheetView>
  </sheetViews>
  <sheetFormatPr baseColWidth="10" defaultColWidth="8.83203125" defaultRowHeight="14" x14ac:dyDescent="0"/>
  <cols>
    <col min="1" max="1" width="2" style="45" customWidth="1"/>
    <col min="2" max="2" width="1.5" customWidth="1"/>
    <col min="3" max="4" width="1.83203125" customWidth="1"/>
    <col min="5" max="5" width="22.33203125" customWidth="1"/>
    <col min="6" max="6" width="8" customWidth="1"/>
    <col min="7" max="7" width="2" customWidth="1"/>
    <col min="8" max="8" width="7.6640625" customWidth="1"/>
    <col min="9" max="9" width="1" customWidth="1"/>
    <col min="10" max="17" width="7.6640625" customWidth="1"/>
    <col min="18" max="18" width="8.6640625" customWidth="1"/>
    <col min="19" max="19" width="8.83203125" customWidth="1"/>
  </cols>
  <sheetData>
    <row r="1" spans="1:19" ht="18">
      <c r="A1" s="13" t="s">
        <v>50</v>
      </c>
      <c r="B1" s="85"/>
      <c r="C1" s="4"/>
      <c r="D1" s="13"/>
      <c r="E1" s="13"/>
      <c r="F1" s="13"/>
      <c r="G1" s="13"/>
      <c r="H1" s="4"/>
      <c r="I1" s="4"/>
      <c r="K1" s="4"/>
      <c r="L1" s="88" t="s">
        <v>48</v>
      </c>
      <c r="M1" s="4"/>
      <c r="N1" s="4"/>
      <c r="O1" s="4" t="s">
        <v>6</v>
      </c>
      <c r="P1" s="4"/>
      <c r="Q1" s="4"/>
      <c r="R1" s="4"/>
      <c r="S1" s="4"/>
    </row>
    <row r="2" spans="1:19" ht="7" customHeight="1">
      <c r="A2" s="68"/>
      <c r="B2" s="19"/>
      <c r="C2" s="69"/>
      <c r="D2" s="69"/>
      <c r="E2" s="69"/>
      <c r="F2" s="69"/>
      <c r="G2" s="6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>
      <c r="A3" s="44"/>
      <c r="B3" s="4"/>
      <c r="C3" s="64" t="s">
        <v>1</v>
      </c>
      <c r="D3" s="64"/>
      <c r="E3" s="64"/>
      <c r="F3" s="64"/>
      <c r="G3" s="64"/>
      <c r="H3" s="65"/>
      <c r="I3" s="65"/>
      <c r="J3" s="10"/>
      <c r="K3" s="92" t="s">
        <v>2</v>
      </c>
      <c r="L3" s="92"/>
      <c r="M3" s="65"/>
      <c r="N3" s="65"/>
      <c r="O3" s="4"/>
      <c r="P3" s="4"/>
      <c r="Q3" s="66" t="s">
        <v>3</v>
      </c>
      <c r="R3" s="67" t="s">
        <v>52</v>
      </c>
      <c r="S3" s="67"/>
    </row>
    <row r="4" spans="1:19" ht="4" customHeight="1">
      <c r="A4" s="44"/>
      <c r="B4" s="4"/>
      <c r="C4" s="15"/>
      <c r="D4" s="15"/>
      <c r="E4" s="15"/>
      <c r="F4" s="15"/>
      <c r="G4" s="15"/>
      <c r="H4" s="10"/>
      <c r="I4" s="10"/>
      <c r="J4" s="10"/>
      <c r="K4" s="14"/>
      <c r="L4" s="14"/>
      <c r="M4" s="10"/>
      <c r="N4" s="10"/>
      <c r="O4" s="4"/>
      <c r="P4" s="4"/>
      <c r="Q4" s="14"/>
      <c r="R4" s="16"/>
      <c r="S4" s="16"/>
    </row>
    <row r="5" spans="1:19" ht="7" customHeight="1">
      <c r="C5" s="11"/>
      <c r="D5" s="11"/>
      <c r="E5" s="11"/>
      <c r="F5" s="11"/>
      <c r="G5" s="11"/>
      <c r="H5" s="9"/>
      <c r="I5" s="9"/>
      <c r="J5" s="9"/>
      <c r="K5" s="8"/>
      <c r="L5" s="8"/>
      <c r="M5" s="9"/>
      <c r="N5" s="9"/>
      <c r="Q5" s="8"/>
      <c r="R5" s="12"/>
      <c r="S5" s="12"/>
    </row>
    <row r="6" spans="1:19" ht="4.5" customHeight="1">
      <c r="F6" s="27"/>
      <c r="G6" s="27"/>
    </row>
    <row r="7" spans="1:19">
      <c r="A7" s="46"/>
      <c r="B7" s="1"/>
      <c r="C7" s="1"/>
      <c r="D7" s="1"/>
      <c r="E7" s="1"/>
      <c r="F7" s="40"/>
      <c r="G7" s="28"/>
      <c r="H7" s="1">
        <v>2012</v>
      </c>
      <c r="I7" s="1"/>
      <c r="J7" s="1">
        <f>H7+1</f>
        <v>2013</v>
      </c>
      <c r="K7" s="1">
        <f t="shared" ref="K7:S7" si="0">J7+1</f>
        <v>2014</v>
      </c>
      <c r="L7" s="1">
        <f t="shared" si="0"/>
        <v>2015</v>
      </c>
      <c r="M7" s="1">
        <f t="shared" si="0"/>
        <v>2016</v>
      </c>
      <c r="N7" s="1">
        <f t="shared" si="0"/>
        <v>2017</v>
      </c>
      <c r="O7" s="1">
        <f t="shared" si="0"/>
        <v>2018</v>
      </c>
      <c r="P7" s="1">
        <f t="shared" si="0"/>
        <v>2019</v>
      </c>
      <c r="Q7" s="1">
        <f t="shared" si="0"/>
        <v>2020</v>
      </c>
      <c r="R7" s="1">
        <f t="shared" si="0"/>
        <v>2021</v>
      </c>
      <c r="S7" s="1">
        <f t="shared" si="0"/>
        <v>2022</v>
      </c>
    </row>
    <row r="8" spans="1:19" ht="6" customHeight="1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13" customHeight="1">
      <c r="E9" s="90" t="s">
        <v>53</v>
      </c>
      <c r="F9" s="48" t="s">
        <v>42</v>
      </c>
      <c r="H9" s="48" t="s">
        <v>41</v>
      </c>
      <c r="P9" s="45" t="s">
        <v>49</v>
      </c>
    </row>
    <row r="10" spans="1:19">
      <c r="A10" s="44"/>
      <c r="B10" s="3" t="s">
        <v>4</v>
      </c>
      <c r="C10" s="4"/>
      <c r="D10" s="3"/>
      <c r="E10" s="3"/>
      <c r="F10" s="3"/>
      <c r="G10" s="3"/>
      <c r="H10" s="4"/>
      <c r="I10" s="19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>
      <c r="A11" s="44" t="s">
        <v>25</v>
      </c>
      <c r="B11" s="4"/>
      <c r="C11" s="5" t="s">
        <v>24</v>
      </c>
      <c r="D11" s="5"/>
      <c r="E11" s="5"/>
      <c r="F11" s="80">
        <v>0.05</v>
      </c>
      <c r="G11" s="5"/>
      <c r="H11" s="78">
        <v>45600</v>
      </c>
      <c r="I11" s="49"/>
      <c r="J11" s="32">
        <f>H11*(1+$F$11)</f>
        <v>47880</v>
      </c>
      <c r="K11" s="32">
        <f>J11*(1+$F$11)</f>
        <v>50274</v>
      </c>
      <c r="L11" s="32">
        <f t="shared" ref="L11:S11" si="1">K11*(1+$F$11)</f>
        <v>52787.700000000004</v>
      </c>
      <c r="M11" s="32">
        <f t="shared" si="1"/>
        <v>55427.085000000006</v>
      </c>
      <c r="N11" s="32">
        <f t="shared" si="1"/>
        <v>58198.43925000001</v>
      </c>
      <c r="O11" s="32">
        <f t="shared" si="1"/>
        <v>61108.361212500015</v>
      </c>
      <c r="P11" s="32">
        <f t="shared" si="1"/>
        <v>64163.779273125016</v>
      </c>
      <c r="Q11" s="32">
        <f t="shared" si="1"/>
        <v>67371.968236781264</v>
      </c>
      <c r="R11" s="32">
        <f t="shared" si="1"/>
        <v>70740.566648620326</v>
      </c>
      <c r="S11" s="32">
        <f t="shared" si="1"/>
        <v>74277.594981051341</v>
      </c>
    </row>
    <row r="12" spans="1:19">
      <c r="A12" s="44"/>
      <c r="B12" s="4"/>
      <c r="C12" s="5" t="s">
        <v>45</v>
      </c>
      <c r="D12" s="5"/>
      <c r="E12" s="5"/>
      <c r="F12" s="80"/>
      <c r="G12" s="5"/>
      <c r="H12" s="56"/>
      <c r="I12" s="55"/>
      <c r="J12" s="56"/>
      <c r="K12" s="56"/>
      <c r="L12" s="56"/>
      <c r="M12" s="56"/>
      <c r="N12" s="56"/>
      <c r="O12" s="56"/>
      <c r="P12" s="56"/>
      <c r="Q12" s="56">
        <v>2400</v>
      </c>
      <c r="R12" s="56"/>
      <c r="S12" s="56"/>
    </row>
    <row r="13" spans="1:19" ht="15" thickBot="1">
      <c r="A13" s="44"/>
      <c r="B13" s="4"/>
      <c r="C13" s="4"/>
      <c r="D13" s="4"/>
      <c r="E13" s="30" t="s">
        <v>16</v>
      </c>
      <c r="F13" s="4"/>
      <c r="G13" s="4"/>
      <c r="H13" s="17"/>
      <c r="I13" s="50"/>
      <c r="J13" s="17"/>
      <c r="K13" s="17"/>
      <c r="L13" s="17"/>
      <c r="M13" s="17"/>
      <c r="N13" s="17"/>
      <c r="O13" s="23"/>
      <c r="P13" s="23"/>
      <c r="Q13" s="23">
        <f>SUM(Q11:Q12)</f>
        <v>69771.968236781264</v>
      </c>
      <c r="R13" s="23"/>
      <c r="S13" s="23"/>
    </row>
    <row r="14" spans="1:19" ht="13" customHeight="1" thickTop="1">
      <c r="H14" s="9"/>
      <c r="I14" s="20"/>
      <c r="J14" s="9"/>
      <c r="K14" s="9"/>
      <c r="L14" s="9"/>
      <c r="M14" s="9"/>
      <c r="O14" s="33"/>
      <c r="P14" s="34"/>
      <c r="Q14" s="34"/>
      <c r="R14" s="34"/>
      <c r="S14" s="34"/>
    </row>
    <row r="15" spans="1:19">
      <c r="A15" s="44"/>
      <c r="B15" s="6" t="s">
        <v>5</v>
      </c>
      <c r="C15" s="4"/>
      <c r="D15" s="6"/>
      <c r="E15" s="6"/>
      <c r="F15" s="37"/>
      <c r="G15" s="6"/>
      <c r="H15" s="31"/>
      <c r="I15" s="49"/>
      <c r="J15" s="31"/>
      <c r="K15" s="31"/>
      <c r="L15" s="31"/>
      <c r="M15" s="31"/>
      <c r="N15" s="31"/>
      <c r="O15" s="32"/>
      <c r="P15" s="32"/>
      <c r="Q15" s="32"/>
      <c r="R15" s="32"/>
      <c r="S15" s="32"/>
    </row>
    <row r="16" spans="1:19">
      <c r="A16" s="44"/>
      <c r="B16" s="4"/>
      <c r="C16" s="30" t="s">
        <v>7</v>
      </c>
      <c r="D16" s="5"/>
      <c r="E16" s="5"/>
      <c r="F16" s="38"/>
      <c r="G16" s="5"/>
      <c r="H16" s="31"/>
      <c r="I16" s="49"/>
      <c r="J16" s="31"/>
      <c r="K16" s="31"/>
      <c r="L16" s="31"/>
      <c r="M16" s="31"/>
      <c r="N16" s="31"/>
      <c r="O16" s="32"/>
      <c r="P16" s="32"/>
      <c r="Q16" s="32"/>
      <c r="R16" s="32"/>
      <c r="S16" s="32"/>
    </row>
    <row r="17" spans="1:19">
      <c r="A17" s="44" t="s">
        <v>26</v>
      </c>
      <c r="B17" s="4"/>
      <c r="C17" s="5"/>
      <c r="D17" s="29" t="s">
        <v>39</v>
      </c>
      <c r="E17" s="5"/>
      <c r="F17" s="38"/>
      <c r="G17" s="5"/>
      <c r="H17" s="31"/>
      <c r="I17" s="49"/>
      <c r="J17" s="31"/>
      <c r="K17" s="31"/>
      <c r="L17" s="31"/>
      <c r="M17" s="31"/>
      <c r="N17" s="31"/>
      <c r="O17" s="32"/>
      <c r="P17" s="32"/>
      <c r="Q17" s="32"/>
      <c r="R17" s="32"/>
      <c r="S17" s="32"/>
    </row>
    <row r="18" spans="1:19">
      <c r="A18" s="44"/>
      <c r="B18" s="4"/>
      <c r="C18" s="5"/>
      <c r="D18" s="5"/>
      <c r="E18" s="52" t="s">
        <v>43</v>
      </c>
      <c r="F18" s="81">
        <v>2.1999999999999999E-2</v>
      </c>
      <c r="G18" s="5"/>
      <c r="H18" s="78">
        <v>19800</v>
      </c>
      <c r="I18" s="32"/>
      <c r="J18" s="32">
        <f>H18*(1+$F$18)</f>
        <v>20235.600000000002</v>
      </c>
      <c r="K18" s="32">
        <f t="shared" ref="K18:S18" si="2">J18*(1+$F$18)</f>
        <v>20680.783200000002</v>
      </c>
      <c r="L18" s="32">
        <f t="shared" si="2"/>
        <v>21135.760430400001</v>
      </c>
      <c r="M18" s="32">
        <f t="shared" si="2"/>
        <v>21600.747159868803</v>
      </c>
      <c r="N18" s="32">
        <f t="shared" si="2"/>
        <v>22075.963597385915</v>
      </c>
      <c r="O18" s="32">
        <f t="shared" si="2"/>
        <v>22561.634796528404</v>
      </c>
      <c r="P18" s="32">
        <f t="shared" si="2"/>
        <v>23057.990762052028</v>
      </c>
      <c r="Q18" s="32">
        <f t="shared" si="2"/>
        <v>23565.266558817173</v>
      </c>
      <c r="R18" s="32">
        <f t="shared" si="2"/>
        <v>24083.70242311115</v>
      </c>
      <c r="S18" s="32">
        <f t="shared" si="2"/>
        <v>24613.543876419597</v>
      </c>
    </row>
    <row r="19" spans="1:19" ht="15.5" customHeight="1">
      <c r="A19" s="44" t="s">
        <v>27</v>
      </c>
      <c r="B19" s="4"/>
      <c r="C19" s="5"/>
      <c r="D19" s="29" t="s">
        <v>40</v>
      </c>
      <c r="E19" s="5"/>
      <c r="F19" s="38"/>
      <c r="G19" s="5"/>
      <c r="H19" s="31"/>
      <c r="I19" s="49"/>
      <c r="J19" s="31"/>
      <c r="K19" s="31"/>
      <c r="L19" s="31"/>
      <c r="M19" s="31"/>
      <c r="N19" s="31"/>
      <c r="O19" s="32"/>
      <c r="P19" s="32"/>
      <c r="Q19" s="32"/>
      <c r="R19" s="32"/>
      <c r="S19" s="32"/>
    </row>
    <row r="20" spans="1:19" ht="15.5" customHeight="1">
      <c r="A20" s="44"/>
      <c r="B20" s="4"/>
      <c r="C20" s="4"/>
      <c r="D20" s="4"/>
      <c r="E20" s="52" t="s">
        <v>44</v>
      </c>
      <c r="F20" s="81">
        <v>1.9E-2</v>
      </c>
      <c r="G20" s="4"/>
      <c r="H20" s="31"/>
      <c r="I20" s="49"/>
      <c r="J20" s="31"/>
      <c r="K20" s="31"/>
      <c r="L20" s="31"/>
      <c r="M20" s="31"/>
      <c r="N20" s="31"/>
      <c r="O20" s="32"/>
      <c r="P20" s="32"/>
      <c r="Q20" s="32">
        <v>27500</v>
      </c>
      <c r="R20" s="32"/>
      <c r="S20" s="32"/>
    </row>
    <row r="21" spans="1:19" ht="5" customHeight="1">
      <c r="A21" s="44"/>
      <c r="B21" s="4"/>
      <c r="C21" s="4"/>
      <c r="D21" s="4"/>
      <c r="E21" s="52"/>
      <c r="F21" s="53"/>
      <c r="G21" s="4"/>
      <c r="H21" s="54"/>
      <c r="I21" s="55"/>
      <c r="J21" s="54"/>
      <c r="K21" s="54"/>
      <c r="L21" s="54"/>
      <c r="M21" s="54"/>
      <c r="N21" s="54"/>
      <c r="O21" s="56"/>
      <c r="P21" s="56"/>
      <c r="Q21" s="56"/>
      <c r="R21" s="56"/>
      <c r="S21" s="56"/>
    </row>
    <row r="22" spans="1:19" ht="15" thickBot="1">
      <c r="A22" s="44"/>
      <c r="B22" s="4"/>
      <c r="C22" s="24"/>
      <c r="D22" s="24"/>
      <c r="E22" s="5" t="s">
        <v>14</v>
      </c>
      <c r="F22" s="39"/>
      <c r="G22" s="24"/>
      <c r="H22" s="7"/>
      <c r="I22" s="51"/>
      <c r="J22" s="7"/>
      <c r="K22" s="7"/>
      <c r="L22" s="7"/>
      <c r="M22" s="7"/>
      <c r="N22" s="7"/>
      <c r="O22" s="22"/>
      <c r="P22" s="22"/>
      <c r="Q22" s="22">
        <f>SUM(Q18:Q20)</f>
        <v>51065.266558817173</v>
      </c>
      <c r="R22" s="22"/>
      <c r="S22" s="22"/>
    </row>
    <row r="23" spans="1:19" ht="5" customHeight="1">
      <c r="C23" s="25"/>
      <c r="D23" s="25"/>
      <c r="E23" s="25"/>
      <c r="F23" s="25"/>
      <c r="G23" s="25"/>
      <c r="H23" s="20"/>
      <c r="I23" s="20"/>
      <c r="J23" s="20"/>
      <c r="K23" s="20"/>
      <c r="L23" s="20"/>
      <c r="M23" s="20"/>
      <c r="O23" s="33"/>
      <c r="P23" s="35"/>
      <c r="Q23" s="35"/>
      <c r="R23" s="35"/>
      <c r="S23" s="35"/>
    </row>
    <row r="24" spans="1:19">
      <c r="A24" s="44"/>
      <c r="B24" s="4"/>
      <c r="C24" s="30" t="s">
        <v>18</v>
      </c>
      <c r="D24" s="6"/>
      <c r="E24" s="6"/>
      <c r="F24" s="6"/>
      <c r="G24" s="6"/>
      <c r="H24" s="10"/>
      <c r="I24" s="20"/>
      <c r="J24" s="10"/>
      <c r="K24" s="10"/>
      <c r="L24" s="10"/>
      <c r="M24" s="10"/>
      <c r="N24" s="10"/>
      <c r="O24" s="36"/>
      <c r="P24" s="36"/>
      <c r="Q24" s="36"/>
      <c r="R24" s="36"/>
      <c r="S24" s="36"/>
    </row>
    <row r="25" spans="1:19">
      <c r="A25" s="44" t="s">
        <v>28</v>
      </c>
      <c r="B25" s="4"/>
      <c r="C25" s="4"/>
      <c r="D25" s="5" t="s">
        <v>10</v>
      </c>
      <c r="E25" s="5"/>
      <c r="F25" s="5"/>
      <c r="G25" s="5"/>
      <c r="H25" s="31"/>
      <c r="I25" s="49"/>
      <c r="J25" s="31"/>
      <c r="K25" s="31"/>
      <c r="L25" s="31"/>
      <c r="M25" s="31"/>
      <c r="N25" s="31"/>
      <c r="O25" s="32"/>
      <c r="P25" s="32"/>
      <c r="Q25" s="32">
        <v>2300</v>
      </c>
      <c r="R25" s="32"/>
      <c r="S25" s="32"/>
    </row>
    <row r="26" spans="1:19">
      <c r="A26" s="44" t="s">
        <v>29</v>
      </c>
      <c r="B26" s="4"/>
      <c r="C26" s="4"/>
      <c r="D26" s="5" t="s">
        <v>13</v>
      </c>
      <c r="E26" s="5"/>
      <c r="F26" s="5"/>
      <c r="G26" s="5"/>
      <c r="H26" s="31"/>
      <c r="I26" s="49"/>
      <c r="J26" s="31"/>
      <c r="K26" s="31"/>
      <c r="L26" s="31"/>
      <c r="M26" s="31"/>
      <c r="N26" s="31"/>
      <c r="O26" s="32"/>
      <c r="P26" s="32"/>
      <c r="Q26" s="32">
        <v>5500</v>
      </c>
      <c r="R26" s="32"/>
      <c r="S26" s="32"/>
    </row>
    <row r="27" spans="1:19">
      <c r="A27" s="44" t="s">
        <v>30</v>
      </c>
      <c r="B27" s="4"/>
      <c r="C27" s="4"/>
      <c r="D27" s="5" t="s">
        <v>11</v>
      </c>
      <c r="E27" s="5"/>
      <c r="F27" s="5"/>
      <c r="G27" s="5"/>
      <c r="H27" s="31"/>
      <c r="I27" s="49"/>
      <c r="J27" s="31"/>
      <c r="K27" s="31"/>
      <c r="L27" s="31"/>
      <c r="M27" s="31"/>
      <c r="N27" s="31"/>
      <c r="O27" s="32"/>
      <c r="P27" s="32"/>
      <c r="Q27" s="32">
        <v>750</v>
      </c>
      <c r="R27" s="32"/>
      <c r="S27" s="32"/>
    </row>
    <row r="28" spans="1:19" ht="15" customHeight="1">
      <c r="A28" s="44" t="s">
        <v>31</v>
      </c>
      <c r="B28" s="4"/>
      <c r="C28" s="4"/>
      <c r="D28" s="5" t="s">
        <v>12</v>
      </c>
      <c r="E28" s="5"/>
      <c r="F28" s="5"/>
      <c r="G28" s="5"/>
      <c r="H28" s="31"/>
      <c r="I28" s="49"/>
      <c r="J28" s="31"/>
      <c r="K28" s="31"/>
      <c r="L28" s="31"/>
      <c r="M28" s="31"/>
      <c r="N28" s="31"/>
      <c r="O28" s="32"/>
      <c r="P28" s="32"/>
      <c r="Q28" s="32">
        <v>9600</v>
      </c>
      <c r="R28" s="32"/>
      <c r="S28" s="32"/>
    </row>
    <row r="29" spans="1:19" ht="15" thickBot="1">
      <c r="A29" s="44"/>
      <c r="B29" s="4"/>
      <c r="C29" s="5"/>
      <c r="D29" s="5"/>
      <c r="E29" s="5" t="s">
        <v>15</v>
      </c>
      <c r="F29" s="5"/>
      <c r="G29" s="5"/>
      <c r="H29" s="7"/>
      <c r="I29" s="51"/>
      <c r="J29" s="7"/>
      <c r="K29" s="7"/>
      <c r="L29" s="7"/>
      <c r="M29" s="7"/>
      <c r="N29" s="7"/>
      <c r="O29" s="22"/>
      <c r="P29" s="22"/>
      <c r="Q29" s="22">
        <f>SUM(Q25:Q28)</f>
        <v>18150</v>
      </c>
      <c r="R29" s="22"/>
      <c r="S29" s="22"/>
    </row>
    <row r="30" spans="1:19" ht="6.5" customHeight="1">
      <c r="H30" s="9"/>
      <c r="I30" s="20"/>
      <c r="J30" s="9"/>
      <c r="K30" s="9"/>
      <c r="L30" s="9"/>
      <c r="M30" s="9"/>
      <c r="N30" s="9"/>
      <c r="O30" s="34"/>
      <c r="P30" s="34"/>
      <c r="Q30" s="34"/>
      <c r="R30" s="34"/>
      <c r="S30" s="34"/>
    </row>
    <row r="31" spans="1:19" ht="15" thickBot="1">
      <c r="A31" s="44"/>
      <c r="B31" s="4"/>
      <c r="C31" s="6"/>
      <c r="D31" s="6"/>
      <c r="E31" s="30" t="s">
        <v>17</v>
      </c>
      <c r="F31" s="6"/>
      <c r="G31" s="6"/>
      <c r="H31" s="17"/>
      <c r="I31" s="50"/>
      <c r="J31" s="17"/>
      <c r="K31" s="17"/>
      <c r="L31" s="17"/>
      <c r="M31" s="17"/>
      <c r="N31" s="17"/>
      <c r="O31" s="23"/>
      <c r="P31" s="23"/>
      <c r="Q31" s="23">
        <f>Q22+Q29</f>
        <v>69215.26655881718</v>
      </c>
      <c r="R31" s="23"/>
      <c r="S31" s="23"/>
    </row>
    <row r="32" spans="1:19" ht="15" thickTop="1">
      <c r="C32" s="26"/>
      <c r="D32" s="26"/>
      <c r="E32" s="26"/>
      <c r="F32" s="26"/>
      <c r="G32" s="26"/>
      <c r="H32" s="20"/>
      <c r="I32" s="20"/>
      <c r="J32" s="20"/>
      <c r="K32" s="20"/>
      <c r="L32" s="20"/>
      <c r="M32" s="20"/>
      <c r="O32" s="33"/>
      <c r="P32" s="35"/>
      <c r="Q32" s="35"/>
      <c r="R32" s="35"/>
      <c r="S32" s="35"/>
    </row>
    <row r="33" spans="1:19">
      <c r="A33" s="44"/>
      <c r="B33" s="6" t="s">
        <v>0</v>
      </c>
      <c r="C33" s="4"/>
      <c r="D33" s="6"/>
      <c r="E33" s="6"/>
      <c r="F33" s="6"/>
      <c r="G33" s="6"/>
      <c r="H33" s="10"/>
      <c r="I33" s="20"/>
      <c r="J33" s="10"/>
      <c r="K33" s="10"/>
      <c r="L33" s="10"/>
      <c r="M33" s="10"/>
      <c r="N33" s="10"/>
      <c r="O33" s="36"/>
      <c r="P33" s="36"/>
      <c r="Q33" s="36"/>
      <c r="R33" s="36"/>
      <c r="S33" s="36"/>
    </row>
    <row r="34" spans="1:19">
      <c r="A34" s="44" t="s">
        <v>32</v>
      </c>
      <c r="B34" s="4"/>
      <c r="C34" s="5" t="s">
        <v>8</v>
      </c>
      <c r="D34" s="5"/>
      <c r="E34" s="5"/>
      <c r="F34" s="5"/>
      <c r="G34" s="5"/>
      <c r="H34" s="31"/>
      <c r="I34" s="49"/>
      <c r="J34" s="31"/>
      <c r="K34" s="31"/>
      <c r="L34" s="31"/>
      <c r="M34" s="31"/>
      <c r="N34" s="31"/>
      <c r="O34" s="32"/>
      <c r="P34" s="32"/>
      <c r="Q34" s="32">
        <f>P36</f>
        <v>2300</v>
      </c>
      <c r="R34" s="32">
        <f>Q36</f>
        <v>2856.7016779640835</v>
      </c>
      <c r="S34" s="32"/>
    </row>
    <row r="35" spans="1:19" ht="14.5" customHeight="1">
      <c r="A35" s="44" t="s">
        <v>33</v>
      </c>
      <c r="B35" s="4"/>
      <c r="C35" s="5" t="s">
        <v>46</v>
      </c>
      <c r="D35" s="5"/>
      <c r="E35" s="5"/>
      <c r="F35" s="5"/>
      <c r="G35" s="5"/>
      <c r="H35" s="31"/>
      <c r="I35" s="49"/>
      <c r="J35" s="31"/>
      <c r="K35" s="31"/>
      <c r="L35" s="31"/>
      <c r="M35" s="31"/>
      <c r="N35" s="31"/>
      <c r="O35" s="32"/>
      <c r="P35" s="4"/>
      <c r="Q35" s="32">
        <f>Q13-Q31</f>
        <v>556.7016779640835</v>
      </c>
      <c r="R35" s="32"/>
      <c r="S35" s="32"/>
    </row>
    <row r="36" spans="1:19" ht="14.5" customHeight="1" thickBot="1">
      <c r="A36" s="44" t="s">
        <v>34</v>
      </c>
      <c r="B36" s="4"/>
      <c r="C36" s="5" t="s">
        <v>9</v>
      </c>
      <c r="D36" s="5"/>
      <c r="E36" s="5"/>
      <c r="F36" s="5"/>
      <c r="G36" s="5"/>
      <c r="H36" s="61"/>
      <c r="I36" s="62"/>
      <c r="J36" s="61"/>
      <c r="K36" s="61"/>
      <c r="L36" s="61"/>
      <c r="M36" s="61"/>
      <c r="N36" s="61"/>
      <c r="O36" s="63"/>
      <c r="P36" s="63">
        <v>2300</v>
      </c>
      <c r="Q36" s="63">
        <f>SUM(Q34:Q35)</f>
        <v>2856.7016779640835</v>
      </c>
      <c r="R36" s="63"/>
      <c r="S36" s="63"/>
    </row>
    <row r="37" spans="1:19" ht="11" customHeight="1" thickTop="1">
      <c r="I37" s="19"/>
      <c r="O37" s="33"/>
      <c r="P37" s="33"/>
      <c r="Q37" s="33"/>
      <c r="R37" s="33"/>
      <c r="S37" s="33"/>
    </row>
    <row r="38" spans="1:19">
      <c r="A38" s="44"/>
      <c r="B38" s="6" t="s">
        <v>19</v>
      </c>
      <c r="C38" s="4"/>
      <c r="D38" s="4"/>
      <c r="E38" s="4"/>
      <c r="F38" s="4"/>
      <c r="G38" s="4"/>
      <c r="H38" s="4"/>
      <c r="I38" s="19"/>
      <c r="J38" s="4"/>
      <c r="K38" s="4"/>
      <c r="L38" s="4"/>
      <c r="M38" s="4"/>
      <c r="N38" s="4"/>
      <c r="O38" s="21"/>
      <c r="P38" s="21"/>
      <c r="Q38" s="21"/>
      <c r="R38" s="21"/>
      <c r="S38" s="21"/>
    </row>
    <row r="39" spans="1:19">
      <c r="A39" s="44" t="s">
        <v>35</v>
      </c>
      <c r="B39" s="4"/>
      <c r="C39" s="5" t="s">
        <v>20</v>
      </c>
      <c r="D39" s="4"/>
      <c r="E39" s="4"/>
      <c r="F39" s="80">
        <v>0.02</v>
      </c>
      <c r="G39" s="52"/>
      <c r="H39" s="82">
        <v>85</v>
      </c>
      <c r="I39" s="57"/>
      <c r="J39" s="58">
        <f>H39*(1+$F$39)</f>
        <v>86.7</v>
      </c>
      <c r="K39" s="58">
        <f>J39*(1+$F$39)</f>
        <v>88.433999999999997</v>
      </c>
      <c r="L39" s="58">
        <f t="shared" ref="L39:S39" si="3">K39*(1+$F$39)</f>
        <v>90.202680000000001</v>
      </c>
      <c r="M39" s="58">
        <f t="shared" si="3"/>
        <v>92.006733600000004</v>
      </c>
      <c r="N39" s="58">
        <f t="shared" si="3"/>
        <v>93.846868272000009</v>
      </c>
      <c r="O39" s="58">
        <f t="shared" si="3"/>
        <v>95.723805637440009</v>
      </c>
      <c r="P39" s="58">
        <f t="shared" si="3"/>
        <v>97.63828175018881</v>
      </c>
      <c r="Q39" s="58">
        <f t="shared" si="3"/>
        <v>99.591047385192581</v>
      </c>
      <c r="R39" s="58">
        <f t="shared" si="3"/>
        <v>101.58286833289644</v>
      </c>
      <c r="S39" s="58">
        <f t="shared" si="3"/>
        <v>103.61452569955436</v>
      </c>
    </row>
    <row r="40" spans="1:19">
      <c r="A40" s="44" t="s">
        <v>36</v>
      </c>
      <c r="B40" s="4"/>
      <c r="C40" s="4"/>
      <c r="D40" s="5" t="s">
        <v>21</v>
      </c>
      <c r="E40" s="4"/>
      <c r="F40" s="4"/>
      <c r="G40" s="4"/>
      <c r="H40" s="10"/>
      <c r="I40" s="20"/>
      <c r="J40" s="10"/>
      <c r="K40" s="10"/>
      <c r="L40" s="43"/>
      <c r="M40" s="43"/>
      <c r="N40" s="43"/>
      <c r="O40" s="43"/>
      <c r="P40" s="43"/>
      <c r="Q40" s="42">
        <f>Q11/Q39</f>
        <v>676.48619033198634</v>
      </c>
      <c r="R40" s="43"/>
      <c r="S40" s="43"/>
    </row>
    <row r="41" spans="1:19">
      <c r="A41" s="44" t="s">
        <v>37</v>
      </c>
      <c r="B41" s="4"/>
      <c r="C41" s="5" t="s">
        <v>23</v>
      </c>
      <c r="D41" s="4"/>
      <c r="E41" s="4"/>
      <c r="F41" s="80">
        <v>0.01</v>
      </c>
      <c r="G41" s="4"/>
      <c r="H41" s="83">
        <v>24800</v>
      </c>
      <c r="I41" s="59"/>
      <c r="J41" s="60">
        <f>H41*(1+$F$41)</f>
        <v>25048</v>
      </c>
      <c r="K41" s="60">
        <f>J41*(1+$F$41)</f>
        <v>25298.48</v>
      </c>
      <c r="L41" s="60">
        <f t="shared" ref="L41:S41" si="4">K41*(1+$F$41)</f>
        <v>25551.464800000002</v>
      </c>
      <c r="M41" s="60">
        <f t="shared" si="4"/>
        <v>25806.979448000002</v>
      </c>
      <c r="N41" s="60">
        <f t="shared" si="4"/>
        <v>26065.049242480003</v>
      </c>
      <c r="O41" s="60">
        <f t="shared" si="4"/>
        <v>26325.699734904803</v>
      </c>
      <c r="P41" s="60">
        <f t="shared" si="4"/>
        <v>26588.956732253853</v>
      </c>
      <c r="Q41" s="60">
        <f t="shared" si="4"/>
        <v>26854.846299576391</v>
      </c>
      <c r="R41" s="60">
        <f t="shared" si="4"/>
        <v>27123.394762572156</v>
      </c>
      <c r="S41" s="60">
        <f t="shared" si="4"/>
        <v>27394.628710197878</v>
      </c>
    </row>
    <row r="42" spans="1:19">
      <c r="A42" s="44" t="s">
        <v>38</v>
      </c>
      <c r="B42" s="4"/>
      <c r="C42" s="4"/>
      <c r="D42" s="5" t="s">
        <v>22</v>
      </c>
      <c r="E42" s="4"/>
      <c r="F42" s="4"/>
      <c r="G42" s="4"/>
      <c r="H42" s="41"/>
      <c r="I42" s="41"/>
      <c r="J42" s="41"/>
      <c r="K42" s="41"/>
      <c r="L42" s="41"/>
      <c r="M42" s="41"/>
      <c r="N42" s="41"/>
      <c r="O42" s="41"/>
      <c r="P42" s="42"/>
      <c r="Q42" s="43">
        <f>Q11/Q41</f>
        <v>2.5087452553338201</v>
      </c>
      <c r="R42" s="42"/>
      <c r="S42" s="42"/>
    </row>
    <row r="44" spans="1:19" ht="8" customHeight="1" thickBot="1">
      <c r="A44" s="86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</row>
    <row r="45" spans="1:19">
      <c r="A45" s="70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</row>
  </sheetData>
  <mergeCells count="1">
    <mergeCell ref="K3:L3"/>
  </mergeCells>
  <pageMargins left="0.46" right="0.42" top="0.36" bottom="0.36" header="0.31496062992125984" footer="0.31496062992125984"/>
  <pageSetup orientation="landscape" horizontalDpi="1200" verticalDpi="1200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tabSelected="1" topLeftCell="F1" workbookViewId="0">
      <selection activeCell="V14" sqref="V14"/>
    </sheetView>
  </sheetViews>
  <sheetFormatPr baseColWidth="10" defaultColWidth="8.83203125" defaultRowHeight="14" x14ac:dyDescent="0"/>
  <cols>
    <col min="1" max="1" width="2" style="45" customWidth="1"/>
    <col min="2" max="2" width="1.5" customWidth="1"/>
    <col min="3" max="4" width="1.83203125" customWidth="1"/>
    <col min="5" max="5" width="22.33203125" customWidth="1"/>
    <col min="6" max="6" width="8" customWidth="1"/>
    <col min="7" max="7" width="2" customWidth="1"/>
    <col min="8" max="8" width="7.6640625" customWidth="1"/>
    <col min="9" max="9" width="1" customWidth="1"/>
    <col min="10" max="17" width="7.6640625" customWidth="1"/>
    <col min="18" max="18" width="8.6640625" customWidth="1"/>
    <col min="19" max="19" width="8.83203125" customWidth="1"/>
  </cols>
  <sheetData>
    <row r="1" spans="1:19" ht="18">
      <c r="A1" s="89" t="s">
        <v>51</v>
      </c>
      <c r="B1" s="89"/>
      <c r="C1" s="13"/>
      <c r="D1" s="13"/>
      <c r="E1" s="13"/>
      <c r="F1" s="13"/>
      <c r="G1" s="13"/>
      <c r="H1" s="4"/>
      <c r="I1" s="4"/>
      <c r="K1" s="88" t="s">
        <v>48</v>
      </c>
      <c r="L1" s="4"/>
      <c r="M1" s="4"/>
      <c r="N1" s="4"/>
      <c r="O1" s="93" t="s">
        <v>54</v>
      </c>
      <c r="P1" s="93"/>
      <c r="Q1" s="91" t="s">
        <v>55</v>
      </c>
      <c r="R1" s="91"/>
      <c r="S1" s="91"/>
    </row>
    <row r="2" spans="1:19" ht="7" customHeight="1">
      <c r="A2" s="68"/>
      <c r="B2" s="19"/>
      <c r="C2" s="69"/>
      <c r="D2" s="69"/>
      <c r="E2" s="69"/>
      <c r="F2" s="69"/>
      <c r="G2" s="6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>
      <c r="A3" s="44"/>
      <c r="B3" s="4"/>
      <c r="C3" s="64" t="s">
        <v>1</v>
      </c>
      <c r="D3" s="64"/>
      <c r="E3" s="64"/>
      <c r="F3" s="64"/>
      <c r="G3" s="64"/>
      <c r="H3" s="65"/>
      <c r="I3" s="65"/>
      <c r="J3" s="10"/>
      <c r="K3" s="93" t="s">
        <v>2</v>
      </c>
      <c r="L3" s="93"/>
      <c r="M3" s="91"/>
      <c r="N3" s="91"/>
      <c r="O3" s="4"/>
      <c r="P3" s="4"/>
      <c r="Q3" s="47" t="s">
        <v>3</v>
      </c>
      <c r="R3" s="91" t="s">
        <v>52</v>
      </c>
      <c r="S3" s="67"/>
    </row>
    <row r="4" spans="1:19" ht="4" customHeight="1">
      <c r="A4" s="44"/>
      <c r="B4" s="4"/>
      <c r="C4" s="15"/>
      <c r="D4" s="15"/>
      <c r="E4" s="15"/>
      <c r="F4" s="15"/>
      <c r="G4" s="15"/>
      <c r="H4" s="10"/>
      <c r="I4" s="10"/>
      <c r="J4" s="10"/>
      <c r="K4" s="47"/>
      <c r="L4" s="47"/>
      <c r="M4" s="10"/>
      <c r="N4" s="10"/>
      <c r="O4" s="4"/>
      <c r="P4" s="4"/>
      <c r="Q4" s="47"/>
      <c r="R4" s="16"/>
      <c r="S4" s="16"/>
    </row>
    <row r="5" spans="1:19" ht="7" customHeight="1">
      <c r="C5" s="11"/>
      <c r="D5" s="11"/>
      <c r="E5" s="11"/>
      <c r="F5" s="11"/>
      <c r="G5" s="11"/>
      <c r="H5" s="9"/>
      <c r="I5" s="9"/>
      <c r="J5" s="9"/>
      <c r="K5" s="18"/>
      <c r="L5" s="18"/>
      <c r="M5" s="9"/>
      <c r="N5" s="9"/>
      <c r="Q5" s="18"/>
      <c r="R5" s="12"/>
      <c r="S5" s="12"/>
    </row>
    <row r="6" spans="1:19" ht="4.5" customHeight="1">
      <c r="F6" s="27"/>
      <c r="G6" s="27"/>
    </row>
    <row r="7" spans="1:19">
      <c r="A7" s="46"/>
      <c r="B7" s="1"/>
      <c r="C7" s="1"/>
      <c r="D7" s="1"/>
      <c r="E7" s="1"/>
      <c r="F7" s="40"/>
      <c r="G7" s="28"/>
      <c r="H7" s="1">
        <v>2012</v>
      </c>
      <c r="I7" s="1"/>
      <c r="J7" s="1">
        <f>H7+1</f>
        <v>2013</v>
      </c>
      <c r="K7" s="1">
        <f t="shared" ref="K7:S7" si="0">J7+1</f>
        <v>2014</v>
      </c>
      <c r="L7" s="1">
        <f t="shared" si="0"/>
        <v>2015</v>
      </c>
      <c r="M7" s="1">
        <f t="shared" si="0"/>
        <v>2016</v>
      </c>
      <c r="N7" s="1">
        <f t="shared" si="0"/>
        <v>2017</v>
      </c>
      <c r="O7" s="1">
        <f t="shared" si="0"/>
        <v>2018</v>
      </c>
      <c r="P7" s="1">
        <f t="shared" si="0"/>
        <v>2019</v>
      </c>
      <c r="Q7" s="1">
        <f t="shared" si="0"/>
        <v>2020</v>
      </c>
      <c r="R7" s="1">
        <f t="shared" si="0"/>
        <v>2021</v>
      </c>
      <c r="S7" s="1">
        <f t="shared" si="0"/>
        <v>2022</v>
      </c>
    </row>
    <row r="8" spans="1:19" ht="6" customHeight="1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13" customHeight="1">
      <c r="F9" s="48" t="s">
        <v>42</v>
      </c>
      <c r="H9" s="48" t="s">
        <v>41</v>
      </c>
      <c r="P9" s="45" t="s">
        <v>49</v>
      </c>
      <c r="Q9" s="84"/>
    </row>
    <row r="10" spans="1:19">
      <c r="A10" s="44"/>
      <c r="B10" s="3" t="s">
        <v>4</v>
      </c>
      <c r="C10" s="4"/>
      <c r="D10" s="3"/>
      <c r="E10" s="3"/>
      <c r="F10" s="3"/>
      <c r="G10" s="3"/>
      <c r="H10" s="4"/>
      <c r="I10" s="19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>
      <c r="A11" s="44" t="s">
        <v>25</v>
      </c>
      <c r="B11" s="4"/>
      <c r="C11" s="5" t="s">
        <v>24</v>
      </c>
      <c r="D11" s="5"/>
      <c r="E11" s="5"/>
      <c r="F11" s="80">
        <v>0.05</v>
      </c>
      <c r="G11" s="5"/>
      <c r="H11" s="78"/>
      <c r="I11" s="49"/>
      <c r="J11" s="32">
        <f>H11*(1+$F$11)</f>
        <v>0</v>
      </c>
      <c r="K11" s="32">
        <f>J11*(1+$F$11)</f>
        <v>0</v>
      </c>
      <c r="L11" s="32">
        <f t="shared" ref="L11:S11" si="1">K11*(1+$F$11)</f>
        <v>0</v>
      </c>
      <c r="M11" s="32">
        <f t="shared" si="1"/>
        <v>0</v>
      </c>
      <c r="N11" s="32">
        <f t="shared" si="1"/>
        <v>0</v>
      </c>
      <c r="O11" s="32">
        <f t="shared" si="1"/>
        <v>0</v>
      </c>
      <c r="P11" s="32">
        <f t="shared" si="1"/>
        <v>0</v>
      </c>
      <c r="Q11" s="32">
        <f t="shared" si="1"/>
        <v>0</v>
      </c>
      <c r="R11" s="32">
        <f t="shared" si="1"/>
        <v>0</v>
      </c>
      <c r="S11" s="32">
        <f t="shared" si="1"/>
        <v>0</v>
      </c>
    </row>
    <row r="12" spans="1:19">
      <c r="A12" s="44"/>
      <c r="B12" s="4"/>
      <c r="C12" s="5" t="s">
        <v>45</v>
      </c>
      <c r="D12" s="5"/>
      <c r="E12" s="5"/>
      <c r="F12" s="80"/>
      <c r="G12" s="5"/>
      <c r="H12" s="79"/>
      <c r="I12" s="55"/>
      <c r="J12" s="56"/>
      <c r="K12" s="56"/>
      <c r="L12" s="56"/>
      <c r="M12" s="56"/>
      <c r="N12" s="56"/>
      <c r="O12" s="56"/>
      <c r="P12" s="56"/>
      <c r="Q12" s="56"/>
      <c r="R12" s="56"/>
      <c r="S12" s="56"/>
    </row>
    <row r="13" spans="1:19" ht="15" thickBot="1">
      <c r="A13" s="44"/>
      <c r="B13" s="4"/>
      <c r="C13" s="4"/>
      <c r="D13" s="4"/>
      <c r="E13" s="30" t="s">
        <v>16</v>
      </c>
      <c r="F13" s="4"/>
      <c r="G13" s="4"/>
      <c r="H13" s="23">
        <f>SUM(H11:H12)</f>
        <v>0</v>
      </c>
      <c r="I13" s="50"/>
      <c r="J13" s="23">
        <f t="shared" ref="J13:P13" si="2">SUM(J11:J12)</f>
        <v>0</v>
      </c>
      <c r="K13" s="23">
        <f t="shared" si="2"/>
        <v>0</v>
      </c>
      <c r="L13" s="23">
        <f t="shared" si="2"/>
        <v>0</v>
      </c>
      <c r="M13" s="23">
        <f t="shared" si="2"/>
        <v>0</v>
      </c>
      <c r="N13" s="23">
        <f t="shared" si="2"/>
        <v>0</v>
      </c>
      <c r="O13" s="23">
        <f t="shared" si="2"/>
        <v>0</v>
      </c>
      <c r="P13" s="23">
        <f t="shared" si="2"/>
        <v>0</v>
      </c>
      <c r="Q13" s="23">
        <f>SUM(Q11:Q12)</f>
        <v>0</v>
      </c>
      <c r="R13" s="23">
        <f>SUM(R11:R12)</f>
        <v>0</v>
      </c>
      <c r="S13" s="23">
        <f>SUM(S11:S12)</f>
        <v>0</v>
      </c>
    </row>
    <row r="14" spans="1:19" ht="13" customHeight="1" thickTop="1">
      <c r="H14" s="9"/>
      <c r="I14" s="20"/>
      <c r="J14" s="9"/>
      <c r="K14" s="9"/>
      <c r="L14" s="9"/>
      <c r="M14" s="9"/>
      <c r="O14" s="33"/>
      <c r="P14" s="34"/>
      <c r="Q14" s="34"/>
      <c r="R14" s="34"/>
      <c r="S14" s="34"/>
    </row>
    <row r="15" spans="1:19">
      <c r="A15" s="44"/>
      <c r="B15" s="6" t="s">
        <v>5</v>
      </c>
      <c r="C15" s="4"/>
      <c r="D15" s="6"/>
      <c r="E15" s="6"/>
      <c r="F15" s="37"/>
      <c r="G15" s="6"/>
      <c r="H15" s="31"/>
      <c r="I15" s="49"/>
      <c r="J15" s="31"/>
      <c r="K15" s="31"/>
      <c r="L15" s="31"/>
      <c r="M15" s="31"/>
      <c r="N15" s="31"/>
      <c r="O15" s="32"/>
      <c r="P15" s="32"/>
      <c r="Q15" s="32"/>
      <c r="R15" s="32"/>
      <c r="S15" s="32"/>
    </row>
    <row r="16" spans="1:19">
      <c r="A16" s="44"/>
      <c r="B16" s="4"/>
      <c r="C16" s="30" t="s">
        <v>7</v>
      </c>
      <c r="D16" s="5"/>
      <c r="E16" s="5"/>
      <c r="F16" s="38"/>
      <c r="G16" s="5"/>
      <c r="H16" s="31"/>
      <c r="I16" s="49"/>
      <c r="J16" s="31"/>
      <c r="K16" s="31"/>
      <c r="L16" s="31"/>
      <c r="M16" s="31"/>
      <c r="N16" s="31"/>
      <c r="O16" s="32"/>
      <c r="P16" s="32"/>
      <c r="Q16" s="32"/>
      <c r="R16" s="32"/>
      <c r="S16" s="32"/>
    </row>
    <row r="17" spans="1:19">
      <c r="A17" s="44" t="s">
        <v>26</v>
      </c>
      <c r="B17" s="4"/>
      <c r="C17" s="5"/>
      <c r="D17" s="29" t="s">
        <v>39</v>
      </c>
      <c r="E17" s="5"/>
      <c r="F17" s="38"/>
      <c r="G17" s="5"/>
      <c r="H17" s="31"/>
      <c r="I17" s="49"/>
      <c r="J17" s="31"/>
      <c r="K17" s="31"/>
      <c r="L17" s="31"/>
      <c r="M17" s="31"/>
      <c r="N17" s="31"/>
      <c r="O17" s="32"/>
      <c r="P17" s="32"/>
      <c r="Q17" s="32"/>
      <c r="R17" s="32"/>
      <c r="S17" s="32"/>
    </row>
    <row r="18" spans="1:19">
      <c r="A18" s="44"/>
      <c r="B18" s="4"/>
      <c r="C18" s="5"/>
      <c r="D18" s="5"/>
      <c r="E18" s="52" t="s">
        <v>43</v>
      </c>
      <c r="F18" s="81">
        <v>2.1999999999999999E-2</v>
      </c>
      <c r="G18" s="5"/>
      <c r="H18" s="78">
        <v>1</v>
      </c>
      <c r="I18" s="32"/>
      <c r="J18" s="32">
        <f>H18*(1+$F$18)</f>
        <v>1.022</v>
      </c>
      <c r="K18" s="32">
        <f t="shared" ref="K18:S18" si="3">J18*(1+$F$18)</f>
        <v>1.044484</v>
      </c>
      <c r="L18" s="32">
        <f t="shared" si="3"/>
        <v>1.067462648</v>
      </c>
      <c r="M18" s="32">
        <f t="shared" si="3"/>
        <v>1.090946826256</v>
      </c>
      <c r="N18" s="32">
        <f t="shared" si="3"/>
        <v>1.114947656433632</v>
      </c>
      <c r="O18" s="32">
        <f t="shared" si="3"/>
        <v>1.139476504875172</v>
      </c>
      <c r="P18" s="32">
        <f t="shared" si="3"/>
        <v>1.1645449879824259</v>
      </c>
      <c r="Q18" s="32">
        <f t="shared" si="3"/>
        <v>1.1901649777180392</v>
      </c>
      <c r="R18" s="32">
        <f t="shared" si="3"/>
        <v>1.216348607227836</v>
      </c>
      <c r="S18" s="32">
        <f t="shared" si="3"/>
        <v>1.2431082765868484</v>
      </c>
    </row>
    <row r="19" spans="1:19" ht="15.5" customHeight="1">
      <c r="A19" s="44" t="s">
        <v>27</v>
      </c>
      <c r="B19" s="4"/>
      <c r="C19" s="5"/>
      <c r="D19" s="29" t="s">
        <v>40</v>
      </c>
      <c r="E19" s="5"/>
      <c r="F19" s="38"/>
      <c r="G19" s="5"/>
      <c r="H19" s="31"/>
      <c r="I19" s="49"/>
      <c r="J19" s="31"/>
      <c r="K19" s="31"/>
      <c r="L19" s="31"/>
      <c r="M19" s="31"/>
      <c r="N19" s="31"/>
      <c r="O19" s="32"/>
      <c r="P19" s="32"/>
      <c r="Q19" s="32"/>
      <c r="R19" s="32"/>
      <c r="S19" s="32"/>
    </row>
    <row r="20" spans="1:19" ht="15.5" customHeight="1">
      <c r="A20" s="44"/>
      <c r="B20" s="4"/>
      <c r="C20" s="4"/>
      <c r="D20" s="4"/>
      <c r="E20" s="52" t="s">
        <v>44</v>
      </c>
      <c r="F20" s="81">
        <v>1.9E-2</v>
      </c>
      <c r="G20" s="4"/>
      <c r="H20" s="78">
        <v>1</v>
      </c>
      <c r="I20" s="49"/>
      <c r="J20" s="32">
        <f>H20*(1+$F$20)</f>
        <v>1.0189999999999999</v>
      </c>
      <c r="K20" s="32">
        <f>J20*(1+$F$20)</f>
        <v>1.0383609999999999</v>
      </c>
      <c r="L20" s="32">
        <f t="shared" ref="L20:S20" si="4">K20*(1+$F$20)</f>
        <v>1.0580898589999999</v>
      </c>
      <c r="M20" s="32">
        <f t="shared" si="4"/>
        <v>1.0781935663209998</v>
      </c>
      <c r="N20" s="32">
        <f t="shared" si="4"/>
        <v>1.0986792440810986</v>
      </c>
      <c r="O20" s="32">
        <f t="shared" si="4"/>
        <v>1.1195541497186394</v>
      </c>
      <c r="P20" s="32">
        <f t="shared" si="4"/>
        <v>1.1408256785632935</v>
      </c>
      <c r="Q20" s="32">
        <f t="shared" si="4"/>
        <v>1.162501366455996</v>
      </c>
      <c r="R20" s="32">
        <f t="shared" si="4"/>
        <v>1.1845888924186598</v>
      </c>
      <c r="S20" s="32">
        <f t="shared" si="4"/>
        <v>1.2070960813746143</v>
      </c>
    </row>
    <row r="21" spans="1:19" ht="5" customHeight="1">
      <c r="A21" s="44"/>
      <c r="B21" s="4"/>
      <c r="C21" s="4"/>
      <c r="D21" s="4"/>
      <c r="E21" s="52"/>
      <c r="F21" s="53"/>
      <c r="G21" s="4"/>
      <c r="H21" s="54"/>
      <c r="I21" s="55"/>
      <c r="J21" s="54"/>
      <c r="K21" s="54"/>
      <c r="L21" s="54"/>
      <c r="M21" s="54"/>
      <c r="N21" s="54"/>
      <c r="O21" s="56"/>
      <c r="P21" s="56"/>
      <c r="Q21" s="56"/>
      <c r="R21" s="56"/>
      <c r="S21" s="56"/>
    </row>
    <row r="22" spans="1:19" ht="15" thickBot="1">
      <c r="A22" s="44"/>
      <c r="B22" s="4"/>
      <c r="C22" s="24"/>
      <c r="D22" s="24"/>
      <c r="E22" s="5" t="s">
        <v>14</v>
      </c>
      <c r="F22" s="39"/>
      <c r="G22" s="24"/>
      <c r="H22" s="75">
        <f>H18+H20</f>
        <v>2</v>
      </c>
      <c r="I22" s="76"/>
      <c r="J22" s="75">
        <f t="shared" ref="J22:S22" si="5">J18+J20</f>
        <v>2.0409999999999999</v>
      </c>
      <c r="K22" s="75">
        <f t="shared" si="5"/>
        <v>2.0828449999999998</v>
      </c>
      <c r="L22" s="75">
        <f t="shared" si="5"/>
        <v>2.1255525070000001</v>
      </c>
      <c r="M22" s="75">
        <f t="shared" si="5"/>
        <v>2.1691403925769999</v>
      </c>
      <c r="N22" s="75">
        <f t="shared" si="5"/>
        <v>2.2136269005147309</v>
      </c>
      <c r="O22" s="75">
        <f t="shared" si="5"/>
        <v>2.2590306545938112</v>
      </c>
      <c r="P22" s="75">
        <f t="shared" si="5"/>
        <v>2.3053706665457194</v>
      </c>
      <c r="Q22" s="75">
        <f t="shared" si="5"/>
        <v>2.3526663441740352</v>
      </c>
      <c r="R22" s="75">
        <f t="shared" si="5"/>
        <v>2.4009374996464956</v>
      </c>
      <c r="S22" s="75">
        <f t="shared" si="5"/>
        <v>2.4502043579614625</v>
      </c>
    </row>
    <row r="23" spans="1:19" ht="5" customHeight="1">
      <c r="C23" s="25"/>
      <c r="D23" s="25"/>
      <c r="E23" s="25"/>
      <c r="F23" s="25"/>
      <c r="G23" s="25"/>
      <c r="H23" s="20"/>
      <c r="I23" s="20"/>
      <c r="J23" s="20"/>
      <c r="K23" s="20"/>
      <c r="L23" s="20"/>
      <c r="M23" s="20"/>
      <c r="O23" s="33"/>
      <c r="P23" s="35"/>
      <c r="Q23" s="35"/>
      <c r="R23" s="35"/>
      <c r="S23" s="35"/>
    </row>
    <row r="24" spans="1:19">
      <c r="A24" s="44"/>
      <c r="B24" s="4"/>
      <c r="C24" s="30" t="s">
        <v>18</v>
      </c>
      <c r="D24" s="6"/>
      <c r="E24" s="6"/>
      <c r="F24" s="6"/>
      <c r="G24" s="6"/>
      <c r="H24" s="10"/>
      <c r="I24" s="20"/>
      <c r="J24" s="10"/>
      <c r="K24" s="10"/>
      <c r="L24" s="10"/>
      <c r="M24" s="10"/>
      <c r="N24" s="10"/>
      <c r="O24" s="36"/>
      <c r="P24" s="36"/>
      <c r="Q24" s="36"/>
      <c r="R24" s="36"/>
      <c r="S24" s="36"/>
    </row>
    <row r="25" spans="1:19">
      <c r="A25" s="44" t="s">
        <v>28</v>
      </c>
      <c r="B25" s="4"/>
      <c r="C25" s="4"/>
      <c r="D25" s="5" t="s">
        <v>10</v>
      </c>
      <c r="E25" s="5"/>
      <c r="F25" s="5"/>
      <c r="G25" s="5"/>
      <c r="H25" s="78"/>
      <c r="I25" s="71"/>
      <c r="J25" s="32"/>
      <c r="K25" s="32"/>
      <c r="L25" s="32"/>
      <c r="M25" s="32"/>
      <c r="N25" s="32"/>
      <c r="O25" s="32"/>
      <c r="P25" s="32"/>
      <c r="Q25" s="32"/>
      <c r="R25" s="32"/>
      <c r="S25" s="32"/>
    </row>
    <row r="26" spans="1:19">
      <c r="A26" s="44" t="s">
        <v>29</v>
      </c>
      <c r="B26" s="4"/>
      <c r="C26" s="4"/>
      <c r="D26" s="5" t="s">
        <v>13</v>
      </c>
      <c r="E26" s="5"/>
      <c r="F26" s="5"/>
      <c r="G26" s="5"/>
      <c r="H26" s="78">
        <v>1</v>
      </c>
      <c r="I26" s="71"/>
      <c r="J26" s="32"/>
      <c r="K26" s="32"/>
      <c r="L26" s="32"/>
      <c r="M26" s="32"/>
      <c r="N26" s="32"/>
      <c r="O26" s="32"/>
      <c r="P26" s="32"/>
      <c r="Q26" s="32"/>
      <c r="R26" s="32"/>
      <c r="S26" s="32"/>
    </row>
    <row r="27" spans="1:19">
      <c r="A27" s="44" t="s">
        <v>30</v>
      </c>
      <c r="B27" s="4"/>
      <c r="C27" s="4"/>
      <c r="D27" s="5" t="s">
        <v>11</v>
      </c>
      <c r="E27" s="5"/>
      <c r="F27" s="5"/>
      <c r="G27" s="5"/>
      <c r="H27" s="78"/>
      <c r="I27" s="71"/>
      <c r="J27" s="32"/>
      <c r="K27" s="32"/>
      <c r="L27" s="32"/>
      <c r="M27" s="32"/>
      <c r="N27" s="32"/>
      <c r="O27" s="32"/>
      <c r="P27" s="32"/>
      <c r="Q27" s="32"/>
      <c r="R27" s="32"/>
      <c r="S27" s="32"/>
    </row>
    <row r="28" spans="1:19" ht="15" customHeight="1">
      <c r="A28" s="44" t="s">
        <v>31</v>
      </c>
      <c r="B28" s="4"/>
      <c r="C28" s="4"/>
      <c r="D28" s="5" t="s">
        <v>12</v>
      </c>
      <c r="E28" s="5"/>
      <c r="F28" s="5"/>
      <c r="G28" s="5"/>
      <c r="H28" s="78"/>
      <c r="I28" s="71"/>
      <c r="J28" s="32"/>
      <c r="K28" s="32"/>
      <c r="L28" s="32"/>
      <c r="M28" s="32"/>
      <c r="N28" s="32"/>
      <c r="O28" s="32"/>
      <c r="P28" s="32"/>
      <c r="Q28" s="32"/>
      <c r="R28" s="32"/>
      <c r="S28" s="32"/>
    </row>
    <row r="29" spans="1:19" ht="15" thickBot="1">
      <c r="A29" s="44"/>
      <c r="B29" s="4"/>
      <c r="C29" s="5"/>
      <c r="D29" s="5"/>
      <c r="E29" s="5" t="s">
        <v>47</v>
      </c>
      <c r="F29" s="5"/>
      <c r="G29" s="5"/>
      <c r="H29" s="22">
        <f>SUM(H25:H28)</f>
        <v>1</v>
      </c>
      <c r="I29" s="72"/>
      <c r="J29" s="22">
        <f t="shared" ref="J29:S29" si="6">SUM(J25:J28)</f>
        <v>0</v>
      </c>
      <c r="K29" s="22">
        <f t="shared" si="6"/>
        <v>0</v>
      </c>
      <c r="L29" s="22">
        <f t="shared" si="6"/>
        <v>0</v>
      </c>
      <c r="M29" s="22">
        <f t="shared" si="6"/>
        <v>0</v>
      </c>
      <c r="N29" s="22">
        <f t="shared" si="6"/>
        <v>0</v>
      </c>
      <c r="O29" s="22">
        <f t="shared" si="6"/>
        <v>0</v>
      </c>
      <c r="P29" s="22">
        <f t="shared" si="6"/>
        <v>0</v>
      </c>
      <c r="Q29" s="22">
        <f t="shared" si="6"/>
        <v>0</v>
      </c>
      <c r="R29" s="22">
        <f t="shared" si="6"/>
        <v>0</v>
      </c>
      <c r="S29" s="22">
        <f t="shared" si="6"/>
        <v>0</v>
      </c>
    </row>
    <row r="30" spans="1:19" ht="6.5" customHeight="1">
      <c r="H30" s="9"/>
      <c r="I30" s="20"/>
      <c r="J30" s="9"/>
      <c r="K30" s="9"/>
      <c r="L30" s="9"/>
      <c r="M30" s="9"/>
      <c r="N30" s="9"/>
      <c r="O30" s="34"/>
      <c r="P30" s="34"/>
      <c r="Q30" s="34"/>
      <c r="R30" s="34"/>
      <c r="S30" s="34"/>
    </row>
    <row r="31" spans="1:19" ht="15" thickBot="1">
      <c r="A31" s="44"/>
      <c r="B31" s="4"/>
      <c r="C31" s="6"/>
      <c r="D31" s="6"/>
      <c r="E31" s="30" t="s">
        <v>17</v>
      </c>
      <c r="F31" s="6"/>
      <c r="G31" s="6"/>
      <c r="H31" s="73">
        <f>H22+H29</f>
        <v>3</v>
      </c>
      <c r="I31" s="74"/>
      <c r="J31" s="73">
        <f t="shared" ref="J31:S31" si="7">J22+J29</f>
        <v>2.0409999999999999</v>
      </c>
      <c r="K31" s="73">
        <f t="shared" si="7"/>
        <v>2.0828449999999998</v>
      </c>
      <c r="L31" s="73">
        <f t="shared" si="7"/>
        <v>2.1255525070000001</v>
      </c>
      <c r="M31" s="73">
        <f t="shared" si="7"/>
        <v>2.1691403925769999</v>
      </c>
      <c r="N31" s="73">
        <f t="shared" si="7"/>
        <v>2.2136269005147309</v>
      </c>
      <c r="O31" s="73">
        <f t="shared" si="7"/>
        <v>2.2590306545938112</v>
      </c>
      <c r="P31" s="73">
        <f t="shared" si="7"/>
        <v>2.3053706665457194</v>
      </c>
      <c r="Q31" s="73">
        <f t="shared" si="7"/>
        <v>2.3526663441740352</v>
      </c>
      <c r="R31" s="73">
        <f t="shared" si="7"/>
        <v>2.4009374996464956</v>
      </c>
      <c r="S31" s="73">
        <f t="shared" si="7"/>
        <v>2.4502043579614625</v>
      </c>
    </row>
    <row r="32" spans="1:19" ht="15" thickTop="1">
      <c r="C32" s="26"/>
      <c r="D32" s="26"/>
      <c r="E32" s="26"/>
      <c r="F32" s="26"/>
      <c r="G32" s="26"/>
      <c r="H32" s="20"/>
      <c r="I32" s="20"/>
      <c r="J32" s="20"/>
      <c r="K32" s="20"/>
      <c r="L32" s="20"/>
      <c r="M32" s="20"/>
      <c r="O32" s="33"/>
      <c r="P32" s="35"/>
      <c r="Q32" s="35"/>
      <c r="R32" s="35"/>
      <c r="S32" s="35"/>
    </row>
    <row r="33" spans="1:19">
      <c r="A33" s="44"/>
      <c r="B33" s="6" t="s">
        <v>0</v>
      </c>
      <c r="C33" s="4"/>
      <c r="D33" s="6"/>
      <c r="E33" s="6"/>
      <c r="F33" s="6"/>
      <c r="G33" s="6"/>
      <c r="H33" s="10"/>
      <c r="I33" s="20"/>
      <c r="J33" s="10"/>
      <c r="K33" s="10"/>
      <c r="L33" s="10"/>
      <c r="M33" s="10"/>
      <c r="N33" s="10"/>
      <c r="O33" s="36"/>
      <c r="P33" s="36"/>
      <c r="Q33" s="36"/>
      <c r="R33" s="36"/>
      <c r="S33" s="36"/>
    </row>
    <row r="34" spans="1:19">
      <c r="A34" s="44" t="s">
        <v>32</v>
      </c>
      <c r="B34" s="4"/>
      <c r="C34" s="5" t="s">
        <v>8</v>
      </c>
      <c r="D34" s="5"/>
      <c r="E34" s="5"/>
      <c r="F34" s="5"/>
      <c r="G34" s="5"/>
      <c r="H34" s="78">
        <v>4</v>
      </c>
      <c r="I34" s="71"/>
      <c r="J34" s="32">
        <f>H36</f>
        <v>1</v>
      </c>
      <c r="K34" s="32">
        <f>J36</f>
        <v>-1.0409999999999999</v>
      </c>
      <c r="L34" s="32">
        <f t="shared" ref="L34:S34" si="8">K36</f>
        <v>-3.1238449999999998</v>
      </c>
      <c r="M34" s="32">
        <f t="shared" si="8"/>
        <v>-5.2493975069999994</v>
      </c>
      <c r="N34" s="32">
        <f t="shared" si="8"/>
        <v>-7.4185378995769993</v>
      </c>
      <c r="O34" s="32">
        <f t="shared" si="8"/>
        <v>-9.6321648000917293</v>
      </c>
      <c r="P34" s="32">
        <f t="shared" si="8"/>
        <v>-11.891195454685541</v>
      </c>
      <c r="Q34" s="32">
        <f t="shared" si="8"/>
        <v>-14.19656612123126</v>
      </c>
      <c r="R34" s="32">
        <f t="shared" si="8"/>
        <v>-16.549232465405296</v>
      </c>
      <c r="S34" s="32">
        <f t="shared" si="8"/>
        <v>-18.950169965051792</v>
      </c>
    </row>
    <row r="35" spans="1:19" ht="14.5" customHeight="1">
      <c r="A35" s="44" t="s">
        <v>33</v>
      </c>
      <c r="B35" s="4"/>
      <c r="C35" s="5" t="s">
        <v>46</v>
      </c>
      <c r="D35" s="5"/>
      <c r="E35" s="5"/>
      <c r="F35" s="5"/>
      <c r="G35" s="5"/>
      <c r="H35" s="32">
        <f>H13-H31</f>
        <v>-3</v>
      </c>
      <c r="I35" s="71"/>
      <c r="J35" s="32">
        <f t="shared" ref="J35:S35" si="9">J13-J31</f>
        <v>-2.0409999999999999</v>
      </c>
      <c r="K35" s="32">
        <f t="shared" si="9"/>
        <v>-2.0828449999999998</v>
      </c>
      <c r="L35" s="32">
        <f t="shared" si="9"/>
        <v>-2.1255525070000001</v>
      </c>
      <c r="M35" s="32">
        <f t="shared" si="9"/>
        <v>-2.1691403925769999</v>
      </c>
      <c r="N35" s="32">
        <f t="shared" si="9"/>
        <v>-2.2136269005147309</v>
      </c>
      <c r="O35" s="32">
        <f t="shared" si="9"/>
        <v>-2.2590306545938112</v>
      </c>
      <c r="P35" s="32">
        <f t="shared" si="9"/>
        <v>-2.3053706665457194</v>
      </c>
      <c r="Q35" s="32">
        <f t="shared" si="9"/>
        <v>-2.3526663441740352</v>
      </c>
      <c r="R35" s="32">
        <f t="shared" si="9"/>
        <v>-2.4009374996464956</v>
      </c>
      <c r="S35" s="32">
        <f t="shared" si="9"/>
        <v>-2.4502043579614625</v>
      </c>
    </row>
    <row r="36" spans="1:19" ht="14.5" customHeight="1" thickBot="1">
      <c r="A36" s="44" t="s">
        <v>34</v>
      </c>
      <c r="B36" s="4"/>
      <c r="C36" s="5" t="s">
        <v>9</v>
      </c>
      <c r="D36" s="5"/>
      <c r="E36" s="5"/>
      <c r="F36" s="5"/>
      <c r="G36" s="5"/>
      <c r="H36" s="63">
        <f>H34+H35</f>
        <v>1</v>
      </c>
      <c r="I36" s="77"/>
      <c r="J36" s="63">
        <f t="shared" ref="J36:S36" si="10">J34+J35</f>
        <v>-1.0409999999999999</v>
      </c>
      <c r="K36" s="63">
        <f t="shared" si="10"/>
        <v>-3.1238449999999998</v>
      </c>
      <c r="L36" s="63">
        <f t="shared" si="10"/>
        <v>-5.2493975069999994</v>
      </c>
      <c r="M36" s="63">
        <f t="shared" si="10"/>
        <v>-7.4185378995769993</v>
      </c>
      <c r="N36" s="63">
        <f t="shared" si="10"/>
        <v>-9.6321648000917293</v>
      </c>
      <c r="O36" s="63">
        <f t="shared" si="10"/>
        <v>-11.891195454685541</v>
      </c>
      <c r="P36" s="63">
        <f t="shared" si="10"/>
        <v>-14.19656612123126</v>
      </c>
      <c r="Q36" s="63">
        <f t="shared" si="10"/>
        <v>-16.549232465405296</v>
      </c>
      <c r="R36" s="63">
        <f t="shared" si="10"/>
        <v>-18.950169965051792</v>
      </c>
      <c r="S36" s="63">
        <f t="shared" si="10"/>
        <v>-21.400374323013253</v>
      </c>
    </row>
    <row r="37" spans="1:19" ht="11" customHeight="1" thickTop="1">
      <c r="I37" s="19"/>
      <c r="O37" s="33"/>
      <c r="P37" s="33"/>
      <c r="Q37" s="33"/>
      <c r="R37" s="33"/>
      <c r="S37" s="33"/>
    </row>
    <row r="38" spans="1:19">
      <c r="A38" s="44"/>
      <c r="B38" s="6" t="s">
        <v>19</v>
      </c>
      <c r="C38" s="4"/>
      <c r="D38" s="4"/>
      <c r="E38" s="4"/>
      <c r="F38" s="4"/>
      <c r="G38" s="4"/>
      <c r="H38" s="4"/>
      <c r="I38" s="19"/>
      <c r="J38" s="4"/>
      <c r="K38" s="4"/>
      <c r="L38" s="4"/>
      <c r="M38" s="4"/>
      <c r="N38" s="4"/>
      <c r="O38" s="21"/>
      <c r="P38" s="21"/>
      <c r="Q38" s="21"/>
      <c r="R38" s="21"/>
      <c r="S38" s="21"/>
    </row>
    <row r="39" spans="1:19">
      <c r="A39" s="44" t="s">
        <v>35</v>
      </c>
      <c r="B39" s="4"/>
      <c r="C39" s="5" t="s">
        <v>20</v>
      </c>
      <c r="D39" s="4"/>
      <c r="E39" s="4"/>
      <c r="F39" s="80">
        <v>0.02</v>
      </c>
      <c r="G39" s="52"/>
      <c r="H39" s="82">
        <v>1</v>
      </c>
      <c r="I39" s="57"/>
      <c r="J39" s="58">
        <f>H39*(1+$F$39)</f>
        <v>1.02</v>
      </c>
      <c r="K39" s="58">
        <f>J39*(1+$F$39)</f>
        <v>1.0404</v>
      </c>
      <c r="L39" s="58">
        <f t="shared" ref="L39:S39" si="11">K39*(1+$F$39)</f>
        <v>1.0612079999999999</v>
      </c>
      <c r="M39" s="58">
        <f t="shared" si="11"/>
        <v>1.08243216</v>
      </c>
      <c r="N39" s="58">
        <f t="shared" si="11"/>
        <v>1.1040808032</v>
      </c>
      <c r="O39" s="58">
        <f t="shared" si="11"/>
        <v>1.1261624192640001</v>
      </c>
      <c r="P39" s="58">
        <f t="shared" si="11"/>
        <v>1.14868566764928</v>
      </c>
      <c r="Q39" s="58">
        <f t="shared" si="11"/>
        <v>1.1716593810022657</v>
      </c>
      <c r="R39" s="58">
        <f t="shared" si="11"/>
        <v>1.1950925686223111</v>
      </c>
      <c r="S39" s="58">
        <f t="shared" si="11"/>
        <v>1.2189944199947573</v>
      </c>
    </row>
    <row r="40" spans="1:19">
      <c r="A40" s="44" t="s">
        <v>36</v>
      </c>
      <c r="B40" s="4"/>
      <c r="C40" s="4"/>
      <c r="D40" s="5" t="s">
        <v>21</v>
      </c>
      <c r="E40" s="4"/>
      <c r="F40" s="4"/>
      <c r="G40" s="4"/>
      <c r="H40" s="42">
        <f>H11/H39</f>
        <v>0</v>
      </c>
      <c r="I40" s="20"/>
      <c r="J40" s="42">
        <f t="shared" ref="J40:S40" si="12">J11/J39</f>
        <v>0</v>
      </c>
      <c r="K40" s="42">
        <f t="shared" si="12"/>
        <v>0</v>
      </c>
      <c r="L40" s="42">
        <f t="shared" si="12"/>
        <v>0</v>
      </c>
      <c r="M40" s="42">
        <f t="shared" si="12"/>
        <v>0</v>
      </c>
      <c r="N40" s="42">
        <f t="shared" si="12"/>
        <v>0</v>
      </c>
      <c r="O40" s="42">
        <f t="shared" si="12"/>
        <v>0</v>
      </c>
      <c r="P40" s="42">
        <f t="shared" si="12"/>
        <v>0</v>
      </c>
      <c r="Q40" s="42">
        <f t="shared" si="12"/>
        <v>0</v>
      </c>
      <c r="R40" s="42">
        <f t="shared" si="12"/>
        <v>0</v>
      </c>
      <c r="S40" s="42">
        <f t="shared" si="12"/>
        <v>0</v>
      </c>
    </row>
    <row r="41" spans="1:19">
      <c r="A41" s="44" t="s">
        <v>37</v>
      </c>
      <c r="B41" s="4"/>
      <c r="C41" s="5" t="s">
        <v>23</v>
      </c>
      <c r="D41" s="4"/>
      <c r="E41" s="4"/>
      <c r="F41" s="80">
        <v>0.01</v>
      </c>
      <c r="G41" s="4"/>
      <c r="H41" s="83">
        <v>1</v>
      </c>
      <c r="I41" s="59"/>
      <c r="J41" s="60">
        <f>H41*(1+$F$41)</f>
        <v>1.01</v>
      </c>
      <c r="K41" s="60">
        <f>J41*(1+$F$41)</f>
        <v>1.0201</v>
      </c>
      <c r="L41" s="60">
        <f t="shared" ref="L41:S41" si="13">K41*(1+$F$41)</f>
        <v>1.0303009999999999</v>
      </c>
      <c r="M41" s="60">
        <f t="shared" si="13"/>
        <v>1.04060401</v>
      </c>
      <c r="N41" s="60">
        <f t="shared" si="13"/>
        <v>1.0510100500999999</v>
      </c>
      <c r="O41" s="60">
        <f t="shared" si="13"/>
        <v>1.0615201506009999</v>
      </c>
      <c r="P41" s="60">
        <f t="shared" si="13"/>
        <v>1.0721353521070098</v>
      </c>
      <c r="Q41" s="60">
        <f t="shared" si="13"/>
        <v>1.08285670562808</v>
      </c>
      <c r="R41" s="60">
        <f t="shared" si="13"/>
        <v>1.0936852726843609</v>
      </c>
      <c r="S41" s="60">
        <f t="shared" si="13"/>
        <v>1.1046221254112045</v>
      </c>
    </row>
    <row r="42" spans="1:19">
      <c r="A42" s="44" t="s">
        <v>38</v>
      </c>
      <c r="B42" s="4"/>
      <c r="C42" s="4"/>
      <c r="D42" s="5" t="s">
        <v>22</v>
      </c>
      <c r="E42" s="4"/>
      <c r="F42" s="4"/>
      <c r="G42" s="4"/>
      <c r="H42" s="43">
        <f>H11/H41</f>
        <v>0</v>
      </c>
      <c r="I42" s="41"/>
      <c r="J42" s="43">
        <f t="shared" ref="J42:P42" si="14">J11/J41</f>
        <v>0</v>
      </c>
      <c r="K42" s="43">
        <f t="shared" si="14"/>
        <v>0</v>
      </c>
      <c r="L42" s="43">
        <f t="shared" si="14"/>
        <v>0</v>
      </c>
      <c r="M42" s="43">
        <f t="shared" si="14"/>
        <v>0</v>
      </c>
      <c r="N42" s="43">
        <f t="shared" si="14"/>
        <v>0</v>
      </c>
      <c r="O42" s="43">
        <f t="shared" si="14"/>
        <v>0</v>
      </c>
      <c r="P42" s="43">
        <f t="shared" si="14"/>
        <v>0</v>
      </c>
      <c r="Q42" s="43">
        <f>Q11/Q41</f>
        <v>0</v>
      </c>
      <c r="R42" s="43">
        <f>R11/R41</f>
        <v>0</v>
      </c>
      <c r="S42" s="43">
        <f>S11/S41</f>
        <v>0</v>
      </c>
    </row>
    <row r="43" spans="1:19" ht="15" thickBot="1"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</row>
    <row r="44" spans="1:19">
      <c r="A44" s="70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</row>
    <row r="45" spans="1:19">
      <c r="A45" s="70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</row>
  </sheetData>
  <mergeCells count="2">
    <mergeCell ref="K3:L3"/>
    <mergeCell ref="O1:P1"/>
  </mergeCells>
  <pageMargins left="0.46" right="0.42" top="0.36" bottom="0.36" header="0.31496062992125984" footer="0.31496062992125984"/>
  <pageSetup orientation="landscape" horizontalDpi="1200" verticalDpi="120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E1 Rates &amp; Charges - Notes</vt:lpstr>
      <vt:lpstr>E1 Rates &amp; Charges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 Rogers</dc:creator>
  <cp:lastModifiedBy>Reiko Tagami</cp:lastModifiedBy>
  <cp:lastPrinted>2012-11-18T22:13:41Z</cp:lastPrinted>
  <dcterms:created xsi:type="dcterms:W3CDTF">2012-10-03T02:04:54Z</dcterms:created>
  <dcterms:modified xsi:type="dcterms:W3CDTF">2014-02-24T20:26:48Z</dcterms:modified>
</cp:coreProperties>
</file>